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отчет" sheetId="1" r:id="rId1"/>
  </sheets>
  <definedNames>
    <definedName name="_xlnm.Print_Titles" localSheetId="0">'отчет'!$9:$11</definedName>
  </definedNames>
  <calcPr fullCalcOnLoad="1"/>
</workbook>
</file>

<file path=xl/sharedStrings.xml><?xml version="1.0" encoding="utf-8"?>
<sst xmlns="http://schemas.openxmlformats.org/spreadsheetml/2006/main" count="163" uniqueCount="149">
  <si>
    <t>За отчетный период произведен ремонт дорожного покрытия улиц на площади 122188 кв. м на сумму 79661,4 тыс. руб. по адресам:
 ул. К. Маркса (от Варшавского вокзала до ул. 7 Армии); ул. Генерала Кныша (от ул. Киевской до ТРЦ Пилот); пр. 25 Октября (от ул. Чкалова до Приоратского парка); ул. Чехова (от ул. К. Маркса до ул. Рощинской); ул. Чкалова (от пр. 25 Октября до ул. Леонова);  ул. Леонова (от ул. Чкалова до ул. К. Маркса); пр. 25 Октября (переходящий объект с 2012 года); ул. Диаганальная – Аэродром (от Старой дороги до пл. им. Станислава Богданова); ул. Волкова; ул. Слепнева; Бельгийский пер. (от ул. Солодухина до ул. Ленинградской); ул. Н. Федоровой; ул. Лермонтова (от ул. Песочной до пер. Бельгийский); ул. Песочная; пер. Средний; ул. Шоссейная; пер. Вокзальный; ул. Вокзальная; ул. Колхозная; дорожка к заводу «Буревестник».</t>
  </si>
  <si>
    <t>За отчетный период отремонтированы дворовые территории и проезды к ним на площади 40750 кв. м, в том числе:
-  дворовые территории по адресам: ул. Володарского д.1, 3, 3а, 5, 7, 34, 36;  ул. Л. Щмидта д.3; ул. Леонова д.14, 16; ул. Чехова д.8, 22, корп. 1, 2; ул. Слепнева д.2, д.2 корп. 1; ул.Киргетова д.4, 6; ул. К.Маркса д.2/1, 21, 45, 57; ул. Урицкого д.5, 33; ул. 7 Армии д.23; Красноармейский пр. д.8, 14, 16; ул. Достоевского д.17; ул. Ав. Зверевой д. 18;  7б, 22; ул. Чкалова д.3, 5; ул. Радищева д.12, 16; пр. 25 Октября д.48;</t>
  </si>
  <si>
    <t>По договору с компанией ООО «РЕТЕ-Плюс» закончено строительство головной части КОС: приемной камеры, песколовки, здания решеток, ведутся пусконаладочные работы, на блоке насосно-воздуходувной станции ведутся отделочные и электромонтажные работы здания.
В рамках программы за отчетный период МУП "Водоканал" за счет собственных средств профинансированы работы:
- по договору с компанией ООО «РЕТЕ-Плюс» на сумму 15180,5 тыс. руб.;
- выплачен кредит и % за кредит на сумму 6608,8 тыс. руб.;
- заработная плата работников с начислениями на сумму 985,2 тыс. руб.;
- услуги сторонних организаций (по разметке осей, инжинирингу, вывозу мусора) на сумму 765,8 тыс. руб.;
- прочие услуги на сумму 2,3 тыс. руб.</t>
  </si>
  <si>
    <t>В рамках программы МУП «Тепловые сети» выполнены работы на сумму 8926,9  тыс. руб., в том числе:
- по замене котлов ДКВР на котельной № 9, 10;
- оплачены работы по разработке проекта и сметной документации по установке системы частотного регулирования (СЧР) на электродвигатели сетевых насосов котельной № 10, произведены лизинговые платежи;
- оплачены выполненные работы по установке СЧР на электродвигатели тягодутьевых машин котлоагрегата КВГМ-50 на  котельной  № 11.</t>
  </si>
  <si>
    <t>Средства местного бюджета были направлены на реализацию на территории МО «Город Гатчина следующих программ:
- «Создание электронной версии газеты «Гатчинская правда» 1931-1991 гг., 2-й этап (1947-1965 гг.)» (224,6 тыс. руб.);
- Как прекрасен этот мир» - культурного центра на базе МБОУ ДО «Гатчинский центр непрерывного образования «Центр информационных технологий» (277,8 тыс. руб.);
- «Постановка 2-х историко-бытовых танцев для ансамбля спортивного бального танца «Олимпия» в  школе  «Олимпия» (425,0 тыс. руб.);
- «Сохранение культурного наследия» (99,8 тыс. руб.);
- «Музыкальные узоры» (220,5 тыс. руб.);
- «Областной литературно-исторический фестиваль им. А.И. Куприна» (174,0 тыс. руб.);
- «Концертная программа эстрадно-духового оркестра «Тебе, любимый город, мы дарим музыку любви» (331,9 тыс. руб.);
- «Выставочная деятельность Гатчинского товарищества художников» (43,5 тыс. руб.).</t>
  </si>
  <si>
    <t xml:space="preserve">Ведомственные целевые программы МО "Город Гатчина" "Развитие культуры в городе Гатчине на 2013 год" </t>
  </si>
  <si>
    <t xml:space="preserve">Непрограммная часть Адресной программы капитальных вложений за счет средств бюджета МО "Город Гатчина" на 2013 год </t>
  </si>
  <si>
    <t>Проведение ежегодных общегородских мероприятий для молодежи в соответствии с календарным планом</t>
  </si>
  <si>
    <t>Муниципальная долгосрочная целевая программа "Развитие субъектов малого и среднего  предпринимательства в МО "Город Гатчина" на 2012-2014 годы"</t>
  </si>
  <si>
    <t>Муниципальная долгосрочная целевая программа "Модернизация объектов коммунальной инфраструктуры МО "Город Гатчина" Гатчинского муниципального района в сфере теплоснабжения на 2010-2015 годы".</t>
  </si>
  <si>
    <t>Физическая культура и спорт</t>
  </si>
  <si>
    <t>Молодежная политика и оздоровление детей</t>
  </si>
  <si>
    <t>Культура</t>
  </si>
  <si>
    <t>Итого по подразделу молодежная политика и оздоровление детей:</t>
  </si>
  <si>
    <t>из нее:</t>
  </si>
  <si>
    <t>1.1</t>
  </si>
  <si>
    <t>1.2</t>
  </si>
  <si>
    <t>1.3</t>
  </si>
  <si>
    <t>1.4</t>
  </si>
  <si>
    <t>1.5</t>
  </si>
  <si>
    <t>Распределительный газопровод низкого давления в мкр. "Загвоздка" г. Гатчины, 2 очередь (в границах ул. Нади Федоровой, ул. Герцена, ул. Шоссейной, пер. Некрасова, 3-его Тосненсоского пер., ул.  Железнодорожная</t>
  </si>
  <si>
    <t>Установка детских и спортивных площадок</t>
  </si>
  <si>
    <t>Капитальный ремонт Гатчинского Дома культуры по адресу: проспект 25 Октября, 1</t>
  </si>
  <si>
    <t xml:space="preserve">Приложение </t>
  </si>
  <si>
    <t>Отчет о выполнении плана основных мероприятий</t>
  </si>
  <si>
    <t>Стоимость работ (услуг), источник финансирования, тыс.руб.</t>
  </si>
  <si>
    <t>Процент выпол-    нения плана</t>
  </si>
  <si>
    <t>Результаты</t>
  </si>
  <si>
    <t>План с учетом дополнений и изменений, прнятых бюджетом</t>
  </si>
  <si>
    <t>Факт</t>
  </si>
  <si>
    <t>Фед.    бюд.</t>
  </si>
  <si>
    <t>Обл. бюд.</t>
  </si>
  <si>
    <t>Гор. бюд.</t>
  </si>
  <si>
    <t>ГМР</t>
  </si>
  <si>
    <t>Прочие</t>
  </si>
  <si>
    <t xml:space="preserve">за 2013 год         </t>
  </si>
  <si>
    <t>Средства выделены на увеличение уставного капитала МУП "Тепловые сети".</t>
  </si>
  <si>
    <t>За счет средств местного бюджета в сумме 209,4 тыс. руб. произведено оснащение муниципальных учреждений энергосберегающими лампами.</t>
  </si>
  <si>
    <t>Средства выделены на капитальный ремонт Гатчинского Дома культуры.  
Профинансированы  общестроительные работы по муниципальному контракту с ЗАО «Стройальфа-Гипс» на сумму 74567,2 тыс. руб., в том числе из средств областного бюджета - 37283,6 тыс. руб., местного бюджета - 37283,6 тыс. руб.
Средства местного бюджета выделены оплату авторского надзора за капитальным ремонтом в сумме 130,3 тыс. руб., мониторинг здания - 99,1 тыс. руб., проектные работы - 30,0 тыс. руб.</t>
  </si>
  <si>
    <t xml:space="preserve">Профинансированы работы по газоснабжению мко. «Химози» в границах улиц Матвеева, Двинского шоссе, ул. Ленинградских ополченцев, ул. Рубежной, технического надзора за строительством.
</t>
  </si>
  <si>
    <t xml:space="preserve">Объект, переходящий на 2014 год. За счет средств местного бюджета оплачены работы по техническому надзору за строительно-монтажными работами, работы по строительному контролю за строительством, работы по обслуживанию и очистке  местности от взрывоопасных предметов на территории, выделенной под строительство газопровода. За счет средств областного бюджета частично оплачены работы по строительству объекта. </t>
  </si>
  <si>
    <t>Ремонт тротуаров и пешеходных дорожек</t>
  </si>
  <si>
    <t>Произведена установка детского игрового оборудования и малых архитектурных форм по адресам: ул. Достоевскогод.13, ул. Радищева д.11, 13; ул. Радищева д.12, ул. Гагарина д.25, ул. Достоевского д.17; ул. Филиппова д.1, 3; Красноармейский пр. д.20; ул. Генерала Кныша д.16; ул. Комсомольцев-подпольщиков д.19, 21; ул. Володарского д. 34 - пер. Инженерный д.1 - ул. Урицкого д.35.</t>
  </si>
  <si>
    <t xml:space="preserve">За счет бюджетных средств профинансированы расходы по проведению и организации кинофестиваля:
- по оплате проезда участников кинофестиваля,  их питание и проживание в гостиницах Гатчины в сумме 870,0 тыс. руб.;
- по оплате услуг легкового транспорта, изготовлению и дизайну печатной  и баннерной продукции, за аренду кинотеатра МУП «Кинотеатр «Победа», по организации пресс-службы, отборочной комиссии, по оплате гонораров приглашенных артистов на творческих встречах,  по организации литературных мероприятий и культурной программы, по организации приема;
- по оплате призов и различных материалов для организации работы кинофестиваля. </t>
  </si>
  <si>
    <t>Согласно календарному плану в 2013 году были проведены более 50 мероприятий</t>
  </si>
  <si>
    <t>В 2013 году в МБУ «ГДМ» были трудоустроены и получали зарплату подростки, проживающие на территории Гатчины и Гатчинского района. Всего было трудоустроено 190 человек в возрасте 14-18 лет. В июне было трудоустроено – 50 подростков. В июле-августе в ГДМ был организован Губернаторский молодежный трудовой отряд. Всего было трудоустроено 40 подростков в возрасте от 14 до 18 лет. Финансирование зарплаты осуществляли администрация МО "Город Гатчина", администрация МО "Гатчинский район", Городской центр занятости. В июле-августе было организовано горячее питание. Для ребят был организован досуг. С октября по декабрь было трудоустроено: октябрь -50 чел., ноябрь -25 чел., декабрь – 25 чел. Ребята были заняты работой 2 часа в день во внеурочное время. Подростки выполняли сезонные работы по благоустройству города, приводили в порядок дворовые и спортивные площадки, парковую территорию Приората, МБУ «Гатчинский Дворец Молодежи».</t>
  </si>
  <si>
    <t>В 2013 году для участия в «Открытом конкурсе по предоставлению грантов на реализацию проектов в сфере поддержки молодежных инициатив» был подан 21 проект. По итогам конкурса комиссией были утверждены и получили финансирование 10 проектов.</t>
  </si>
  <si>
    <t xml:space="preserve">В 2013 году молодежный актив принял участие в областном фестивале ЛЕН-КВН, областном фестивале «Выборгская студенческая весна», обучающих семинарах «Предладога», в тематических сменах в центре «Молодежный» (около 10 смен), был проведен курс обучающих семинаров в подготовке волонтеров к «Эстафете Олимпийского огня» в Гатчине.  </t>
  </si>
  <si>
    <t>Для поддержки НКО комитетом была оказана помощь в организации и проведении первого в Гатчине фестиваля красок «Холи», выездного летнего лагеря для молодых семей, оказана поддержка досугового центра «Джеминай» (летний лагерь для подростков, тематических праздников для молодежи), оказана поддержка деятельности общественной организации «Флешмоберы» и ОО велоклуб «Приорат», оказана поддержка инициатив молодежи, увлекающейся экстремальными видами спорта.</t>
  </si>
  <si>
    <t>За 2013 год  объем отгруженных товаров собственного производства, выполненных работ и услуг собственными силами крупными и средними предприятиями города составил 20872,5 млн. руб. или  113,1 % к 2012 году. Оборот организаций за 2012 год составил  35476,0 млн. руб. или 104,7 % к   2012 году.  Среднесписочная численность работников крупных и средних предприятий города составила за отчетный период 22214 чел. или 101,8 % к 2012 году, их среднемесячная заработная плата составляет 32897,0 руб. или 104,8 % к 2012 году. Крупными и средними предприятиями и организациями города за 2013 год получен сальдированный положительный результат в размере 1647,1 млн. руб. Объем инвестиций в основной капитал по крупным и средним предприятием города за 2013 год составил 1913,9 млн. руб.</t>
  </si>
  <si>
    <t>Кинофестиваль проходил  в  Гатчине  с 4  по  10  апреля  2013 года. 19  кинолент  было  представлено  на  суд    жюри  и  зрителей, из  которых  11 – это  художественные  фильмы и 8 документальных. По  оценке  организаторов за  9  дней  на  площадках  кинофестиваля побывало  около  10 тыс. чел.</t>
  </si>
  <si>
    <t xml:space="preserve">Региональная долгосрочная целевая программа ""Поддержка граждан, нуждающихся в улучшении жилищных условий на основе принципов ипотечного кредитования в Ленинградской области на 2013-2015 годы" </t>
  </si>
  <si>
    <t xml:space="preserve">Региональная долгосрочная целевая программа "Жилье для молодежи" на 2012-2015 годы </t>
  </si>
  <si>
    <t xml:space="preserve">Подпрограмма "Обеспечение жильем молодых семей" Федеральной целевой программы "Жилище" на 2011-2015 годы </t>
  </si>
  <si>
    <t>"Газоснабжение микрорайона "Химози" в границах улиц Матвеева, Двинского шоссе, ул. Ленинградских ополченцев, ул. Рубежной,  по адресу: Ленинградская область, г. Гатчина,  микрорайон "Химози"</t>
  </si>
  <si>
    <t xml:space="preserve">В рамках программы за 2013 год Гатчинским городским фондом поддержки малого предпринимательства (Фонд) оказано 3167 индивидуальных консультаций клиентам, из них  17 клиентов, получивших консультации, имели статус безработных; проведено 36 обучающих семинаров; с помощью Фонда разработано 77 бизнес-планов, из них 43 плана разработаны Фондом по заказам предпринимателей,  34 – слушателями курса «Введение в предпринимательство»; выдано 129 микрозаймов (на пополнение оборотных средств, на развитие) на общую сумму 17200 тыс. руб. 
При консультационной, организационно-методической и информационной поддержке фонда было создано 65 новых субъектов малого предпринимательства; 1211 действующих субъектов получили необходимую консультационную, организационную и информационную поддержку. Представителям социально незащищенных слоев населения и молодежи, а также начинающим предпринимателям оказано 911  бесплатных услуг. 
</t>
  </si>
  <si>
    <t xml:space="preserve">За 2013 год Фондом были разработаны уставные документы для 21 организации; оказана помощь в регистрации 13 организаций.
В бизнес-инкубаторе  Фонда предоставлено помещение  10 субъектам малого предпринимательства с количеством рабочих мест –  125 .
За  2013 год совместно с Гатчинским городским Фондом поддержки малого предпринимательства подготовлено 48 публикаций в газете для предпринимателей «АИДА».
Средства местного бюджета направлены: на выпуск информационной газеты «АИДА», проведение второй городской выставки-ярмарки бытовых услуг «Красота - стиль жизни. Гатчина 2013», на оплату транспортных расходов по командированию городских команд на конкурс парикмахерского искусства «Мир красоты – 2013» и на конкурс по кулинарному искусству «Созвездие Ладоги – 2013», на организацию праздника «День работников торговли», на выдачу микрозаймов, на приобретение и обновление офисного и программного оборудования.
</t>
  </si>
  <si>
    <t xml:space="preserve">
Средства местного бюджета направлены проведение второй городской выставки-ярмарки бытовых услуг «Красота - стиль жизни. Гатчина 2013». Выставка была проведена 4 апреля 2014 года в спортивном зале «Маяк, в ней приняли участие 33 предприятия бытового обслуживания населения города. 
</t>
  </si>
  <si>
    <t xml:space="preserve">В рамках программы в 2012 году 23 молодым семьям были предоставлены социальные выплаты на приобретение (строительство) жилья. Социальные выплаты реализовали 20 молодых семей, из них 10 семей - в 2012 году, за отчетный период 2013 года - 13 семей. В 2013 году социальные выплаты на приобретение (строительство) жилья предоставлены 14 молодым семьям, из них за отчетный период 2013 года социальные выплаты реализовали 13 молодых семей. Кроме того, 2 семьи получили дополнительные социальные выплаты в случаи рождения (усыновления) детей в рамках реализации программы. Кроме бюджетных средств, объем средств ипотечного кредитования составил  18574,8 тыс. руб., собственных средств – 20038,1 тыс. руб. </t>
  </si>
  <si>
    <t>В рамках программы социальные выплаты на строительство (приобретение жилья) получила 1 семья в сумме 1990,8 тыс. руб., в том числе средства областного бюджета составили 1979,4 тыс. руб., местного бюджета – 11,4 тыс. руб. 2 семьям выплачена компенсация за 2012 год на уплату процентов по ипотечному жилищному кредиту (займу), предоставленному гражданам на строительство (приобретение) жилья с использованием социальной выплаты в рамках данной программы за счет средств областного бюджета на сумму 39,5 тыс. руб. Общая сумма финансирования составила 2030,3 тыс. руб., в том числе из средств областного бюджета – 2018,9 тыс. руб., местного бюджета – 11,4 тыс. руб.</t>
  </si>
  <si>
    <t>424,4*</t>
  </si>
  <si>
    <t>Средства местного бюджета выделены на софинансирование подпрограммы "Обеспечение жильем молодых семей" ФЦП "Жилище на 2011-2015 годы"</t>
  </si>
  <si>
    <t>Средства выделены: на изготовление памяток для населения, обслуживание и мониторинг систем автоматической противопожарной сигнализации помещений муниципальных бюджетных учреждений, монтаж вытяжных систем вентиляции, проектные работы по огнезащитной обработке помещений.</t>
  </si>
  <si>
    <t>Средства выделены на разработку рабочей документации построения и подключения системы оповещения на территории города Гатчины к  региональной автоматизированной системе централизованного оповещения Ленинградской области (РАСЦО ЛО).</t>
  </si>
  <si>
    <t>Отделом потребительского рынка были организованы и проведены мероприятия в честь празднования Дня работников торговли, на которых чествовали лучших представителей отраслей.</t>
  </si>
  <si>
    <t xml:space="preserve">Подготовка и проведение профессиональных праздников </t>
  </si>
  <si>
    <t>Проведение выставок и ярмарок на территории МО "Город Гатчина"</t>
  </si>
  <si>
    <t>За счет средств участников с 15 по 19 мая 2013 года проведена универсальная ярмарка «Весенняя», в которой приняли участие около 100 предприятий, организаций и предпринимателей из различных регионов. С 12 по 15 сентября  2013 года организована и проведена традиционная XIX региональная универсальная промышленно-торговая выставка-ярмарка «Гатчина-2013» по адресу: ул. Чехова д.8а (универсальный комплекс «Маяк») с количеством торговых мест – 384.</t>
  </si>
  <si>
    <t>№ п/п</t>
  </si>
  <si>
    <t>Наименование, краткое описание, основные этапы</t>
  </si>
  <si>
    <t>Всего</t>
  </si>
  <si>
    <t>социально-экономического развития МО "Город Гатчина"</t>
  </si>
  <si>
    <t xml:space="preserve"> Межевание выполнено по 10 объектам: ул. 7-ой Армии, д. 19а; ул. Балтийская, д. 8; ул. Радищева, д. 6; пр. 25 Октября, д. 21; ул. Карла Маркса, д. 42а; ул. Красная, д. 17; ул. Киргетова, д. 3; пер. Госпитальный, д.11; пер. Госпитальный, д.13; ул. Беляева, д. 32б.</t>
  </si>
  <si>
    <t>I. Экономика, градостроительство, общегосударственные вопросы, национальная безопасность и социальная политика</t>
  </si>
  <si>
    <t>Мониторинг социально-экономического развития города</t>
  </si>
  <si>
    <t xml:space="preserve"> Финансирование в рамках расходов на содержание органов местного самоупраления</t>
  </si>
  <si>
    <t>Анализ хозяйственно-экономической деятельности муниципальных предприятий и учреждений</t>
  </si>
  <si>
    <t>Подготовка и проведение конкурсов на осуществление закупок для муниципальных нужд</t>
  </si>
  <si>
    <t>Координация участия в федеральных и региональных целевых программах</t>
  </si>
  <si>
    <t xml:space="preserve"> из нее:</t>
  </si>
  <si>
    <t xml:space="preserve">Проведение городских конкурсов профессионального мастерства </t>
  </si>
  <si>
    <t>Подготовка и командирование городских команд в сфере потребительского рынка на областные, всероссийские и международные конкурсы</t>
  </si>
  <si>
    <t>Разграничение государственной собственности на землю (подготовка межевых дел)</t>
  </si>
  <si>
    <t>ИТОГО по разделу I:</t>
  </si>
  <si>
    <t>II. Долгосрочные целевые программы в области жилищно-коммунального хозяйства</t>
  </si>
  <si>
    <t>ИТОГО по разделу II:</t>
  </si>
  <si>
    <t>III. Адресная инвестиционная программа капитального строительства (непрограммная часть)</t>
  </si>
  <si>
    <t>ИТОГО по разделу III:</t>
  </si>
  <si>
    <t>IV. Социальная сфера</t>
  </si>
  <si>
    <t xml:space="preserve">Проведение официальных физкультурно- оздоровительных и спортивных мероприятий по различным видам спорта для всех категорий населения. </t>
  </si>
  <si>
    <t>Участие в организации и проведении областных и всероссийских мероприятий</t>
  </si>
  <si>
    <t>Начальная стоимость, выставленных на торги и запрос котировок, контрактов составила 459110,0  тыс. руб. Стоимость контрактов после подписания составила 385698,4 тыс. руб. Стоимость заключенных контактов с единственным поставщиком без проведения торгов, в соответствии со статьей 55 Федерального закона от 21 июля 2005 года № 94-ФЗ «О размещении заказов на поставки товаров, выполнение работ, оказание услуг для государственных и муниципальных нужд», составляет  60462,3 тыс. руб. Закупки малого объема составили  42925,2 тыс. руб. Итого закупки за 2013 год составили 489085,9 тыс. руб.
В результате проведения конкурсов, аукционов и запросов котировок сэкономлено средств на сумму 73411,6  тыс. руб.</t>
  </si>
  <si>
    <t xml:space="preserve"> В 2013 году муниципальными предприятиями жилищно-коммунального хозяйства отгружено товаров собственного производства, выполнено работ собственными силами на сумму 1311,2 млн. руб., что составляет 109,6 % к 2012 году.  Среднесписочная численность работников этих предприятий  составила 1253 чел., их среднемесячная заработная плата  -  23134,7 тыс. руб. Объем инвестиций в основной капитал за счет всех источников финансирования  предприятий этой отрасли составил  127,6 млн. руб. Сальдированный финансовый результат по итогам года составил  (-) 7,6 млн. руб.</t>
  </si>
  <si>
    <t>На 01.01.2014 Отделом экономики и муниципального заказа комитета по экономике и инвестициям администрации МО «Город Гатчина» проведено: 5       конкурсов, 109 открытых аукциона в электронной форме, 29 запросов котировок, из них не состоялось – 45 .   
За отчетный период зарегистрировано 196 контрактов, в том числе:  5 – по итогам конкурса, 87 – по итогам открытого аукциона в электронной форме, 23 – по итогам запросов котировок, 8 – по согласованию с Правительством Ленинградской области, 56 – у единственного поставщика без проведения торгов, в соответствии со статьей  Федерального закона от 21 июля 2005 года № 94-ФЗ «О размещении заказов на поставки товаров, выполнение работ, оказание услуг для государственных и муниципальных нужд».  Расторгнуто 6 контрактов.</t>
  </si>
  <si>
    <t>Из 18 семей, получивших свидетельство на поучение социальных выплат в рамках программы, 16 семей реализовали выплаты в 2012 году. За 2013 год социальные выплаты реализовали 2 молодые семьи на сумму 2812,3 тыс. руб., полученные в 2012 году. В 2013 году социальные выплаты получили 6 семей, из них 3 семьи их реализовали. Кроме бюджетных средств,  использованы средства ипотечных жилищных кредитов в размере  3900,0 тыс. руб., собственных средств – 4758,8 тыс. руб.</t>
  </si>
  <si>
    <t>В рамках программы за счет собственных средств МУП «Водоканал» выполнены работы на сумму 7567,2 тыс. руб. на водоснабжение и водоотведение:
- проведены работы перекладке магистрального водопровода диаметром 500 мм на участке Аэродром – Мариенбург в объеме 540 п/м; 
- выполнен плановый ремонт пожарных гидрантов в количестве 16 шт. и произведена замена водозаборных колонок в количестве 15 шт., в том числе приобретено – 3 шт.;
- выполнены работы по замене запорной арматуры в количестве 37 шт.; 
- произведена замена водопроводных вводов на дома старой застройки в количестве 11 шт.; 
- выполнены работы по замене оконных рам на пластиковые рамы с частичной закладкой проемов в здании ремонтно-механических мастерских;
- выполнены работы по утеплению внутренних помещений зданий 3-х станций подкачек по адресам: ул. Чехова 17, 19, ул. Куприна 54;
- приобретено новое электрооборудование  класса «А»;
- произведена установка энергосберегающих ламп на объектах МУП «Водоканал».</t>
  </si>
  <si>
    <t>В 2013  году  исполнилось  217  лет, как город  Гатчина получил  свой  статус  на  основании  Первого  Указа  императора  Павла  Первого,  вступившего  на  Российский  престол. Празднование Дня города прошло 21 сентября. Начиная с 19  сентября и до конца  месяца,    прошло 19  мероприятий  в  области культуры, посвященных самому  главному  празднику города «Славься, Гатчина». В музее и  библиотеках  Гатчины  весь сентябрь были доступны  5 выставок, посвященных празднику  города. Традиционно была проведена праздничная эстафета. Ученики  кадетских  классов школы-интерната  у  памятника в Революционном  переулке приняли Присягу. Основные праздничные мероприятия прошли на главной сцене города, где жителей города поздравили руководители города, района и Ленинградской области. Заслуженным работникам и представителям хозяйственной, социальной, культурной, спортивной и иной сфер деятельности были вручены грамоты.</t>
  </si>
  <si>
    <t xml:space="preserve">Сценарий  праздника  города  в  этом  году был  необычный  с  названием  «Когда город  танцует…». Почти три часа  продолжалась праздничная программа творческих  коллективов  города  Гатчины. На  улице  Соборной расположился  «Город  Мастеров». По традиции в конце праздничного концерта темное небо над Гатчиной разукрасил искрометный  фейерверк. </t>
  </si>
  <si>
    <t>На  территории  города  было  проведено  за год  628  мероприятий. Всего культурными  мероприятиями  в  2013  году  было  охвачено около  190  тысяч жителей  города. Календарный  план общегородских  мероприятий в  области  культуры  2013  года включал 38  праздников и мероприятий, которые в  основном  совпадают  с  государственными праздниками  и праздниками Ленинградской  области, но,   при  этом,   треть мероприятий составляют праздники  города  Гатчины.  Из  них самыми популярными по праву  считаются  Кинофестиваль  «Литература  и  кино», День  города  «Славься,   Гатчина»,    «Ночь  музыки  в  Гатчине».</t>
  </si>
  <si>
    <t>Обустройство лыжных и кроссовых трасс для организации бесплатных занятий физической культурой и спортом жителей города</t>
  </si>
  <si>
    <t>Обеспечение участия ведущих спортсменов и сборных команд муниципального образования в соревнованиях регионального, федерального и международного уровней (командирование, транспортные расходы)</t>
  </si>
  <si>
    <t>Организация физкультурно-оздоровительной работы по месту жительства</t>
  </si>
  <si>
    <t>Поддержка общественных спортивных организаций и объединений</t>
  </si>
  <si>
    <t>Популяризация физической культуры и спорта среди различных групп населения</t>
  </si>
  <si>
    <t>Формирование сборных команд муниципального образования, их финансовое, материально-техническое, научно-методическое и медицинское обеспечение</t>
  </si>
  <si>
    <t>Итого по подразделу физическая культура и спорт:</t>
  </si>
  <si>
    <t>Участие в обеспечении занятости и трудоустройства молодежи</t>
  </si>
  <si>
    <t>Поддержка деятельности  молодежных и детских общественных объединений</t>
  </si>
  <si>
    <t>Конкурс грантов на реализацию проектов в сфере поддержки молодежных инициатив, проектов молодежных движений и организаций</t>
  </si>
  <si>
    <t>Участие молодежного актива в областных, региональных и всероссийских мероприятиях</t>
  </si>
  <si>
    <t>Организация и проведение праздничных мероприятий, посвященных Дню города Гатчины</t>
  </si>
  <si>
    <t>Организация и проведение городских культурно-досуговых мероприятий, посвященных государственным, профессиональным праздникам, Российским и международным датам</t>
  </si>
  <si>
    <t>Итого по подразделу культура:</t>
  </si>
  <si>
    <t>ИТОГО по разделу IV:</t>
  </si>
  <si>
    <t>ВСЕГО:</t>
  </si>
  <si>
    <t>Организация медицинского обеспечения физкультурных и спортивных мероприятий</t>
  </si>
  <si>
    <t>11</t>
  </si>
  <si>
    <t>12</t>
  </si>
  <si>
    <t>13</t>
  </si>
  <si>
    <t>14</t>
  </si>
  <si>
    <t>Муниципальная долгосрочная целевая программа "Поддержка граждан, нуждающихся в улучшении жилищных условий, в том числе молодежи на 2013-2015 годы"</t>
  </si>
  <si>
    <t xml:space="preserve">Муниципальная долгосрочная целевая программа "Пожарная безопасность на территории МО "Город Гатчина" на 2013-2015 годы" </t>
  </si>
  <si>
    <t xml:space="preserve">Все календарные физкультурные и спортивные мероприятия обслуживались медицинскими работниками, исполняя обязательное требование по проведению физкультурно-массовых и спортивных мероприятий. </t>
  </si>
  <si>
    <t>Все запланированные областные и Всероссийские мероприятия проведены в срок и с надлежащим качеством: Всероссийский легкоатлетический пробег "Гатчина-Пушкин", Первенства и Чемпионаты Ленинградской области по вольной борьбе, гимнастике, плаванию, флорболу, бадминтону, скалолазанию, футболу.</t>
  </si>
  <si>
    <t>Лыжная трасса в зимний период ежедневно, при наличии снежного покрова, была готова для катания жителей города Гатчины и проведения календарных спортивных мероприятий. Увеличилось количество жителей города, которые катаются на лыжах в Орловой роще, в связи с хорошим состоянием лыжной трассы и ее доступности в любое время суток. В 2013 году были проведены все запланированные спортивно-массовые мероприятия по кроссу, лыжным гонкам (кроме Первенства г. Гатчины по лыжному спорту "Новогодняя лыжня - 2014", в связи с отсутствием снега). Лыжная трасса в весенний, летний и осенний периоды принимает любителей кроссового бега.</t>
  </si>
  <si>
    <t>В течение 2013 года на областные и Всероссийские соревнования неоднократно командировались спортсмены с ограниченными возможностями (спорт слепых). Бегуны-любители г. Гатчины, члены КАО "Сильвия" командировались на традиционные выездные соревнования в Санкт-Петербург и Ленинградскую область: Дорога жизни, Пушкин-Санкт-Петербург, "Белые ночи" и др. Юношеская Сборная команда г .Гатчины по баскетболу участвовала в Чемпионате г. Санкт-Петербурга среди мужских команд Первой лиги.</t>
  </si>
  <si>
    <t>В 2013 году в Центре спортивных единоборств работали группы по оздоровительной гимнастике для людей пенсионного возрасте "Здоровье". Летом 2013 года впервые прошла Спартакиада дворовых команд между командами пяти микрорайонов («Въезд», «Аэродром», «Центр», «Мариенбург», «Хохлово поле») в трех возрастных группах по 4 видам спорта.</t>
  </si>
  <si>
    <t>В 2013 году была оказана помощь в организации и проведении мероприятий федерациям и спортивным клубам г. Гатчины</t>
  </si>
  <si>
    <t>В 2013 году изготовлена форма юношеской Сборной команде г. Гатчины по баскетболу для участия с Чемпионате Санкт-Петербурга. Изготовлены футболки для Сборной команды МО "Город Гатчина" для участия в Спартакиаде трудовых коллективов города Гатчины, для команд-участниц соревнований, фестивалей и праздников.</t>
  </si>
  <si>
    <t xml:space="preserve">За 2013 год в Гатчине проведено более 155 соревнований по 25 видам спорта, в которых приняли участие более  32 тыс. чел., из них - 1 этап Кубка Европы, 3 Первенства России, 2 Чемпионата России, 17 Чемпионатов и Первенств Ленинградской области, 2 Первенства Северо-Западного Федерального округа, 19 Всероссийских соревнований, некоторые из которых благодаря участию иностранных спортсменов приобрели статус международных. В Гатчине ежегодно проходят 4 Спартакиад для жителей города разного возраста: Спартакиада трудовых коллективов МО "Город Гатчина" (проходит с ноября по сентябрь в 3 дивизионах и включает соревнования по 14 видам спорта), Детская спартакиада летних оздоровительных лагерей и команд по инициативе "СПОРТ И ЛЕТО -2013" (проходит в июне в трех возрастных группах по 8 видам спорта), Спартакиада дворовых команд "Дворовый спорт" (проходит с мая по сентябрь среди команд 5 микрорайонов в 3 возрастных группах), Спартакиада пенсионеров МО "Город Гатчина" (соревнования проходят по 8 видам спорта). </t>
  </si>
  <si>
    <t>В 2013 году на традиционные, социально значимые спортивно-массовые мероприятия изготавливались красочные афиши, флаеры, баннеры, информационные стенды, вымпелы,стритлайны, буклеты. Ведется работа по пропаганде и популяризации физкультуры и спорта в г .Гатчине в социальных сетях и через официальный сайт Комитета.</t>
  </si>
  <si>
    <t>"- проезды к дворовым территориям по адресам: проезд к дворовой территории д.2 корп. 1 по ул. Слепнева; проезд от ул. К.Маркса д. 46, 48 до ул. Киргетова д.5, 7; проезды к дворовым территориям д.16, 20 по  Красноармейскому пр.; проезда от пр. 25 Октября к дворовой территории д. 48 по пр. 25 Октября; проезд от д. 48 к дворовой территории д.52 по пр. 25 Октября;  проезд от д. 48 по пр. 25 Октября к дворовой территории д.13 по ул. Рощинской; проезд к дворовой территории д.15 по ул. Рощинской; проезд к дворовой территории к д.3 по ул. Чкалова; проезд к дворовой территории ул.Радищева д.12; проезд к дворовой территории д. 18 по ул. Ав. Зверевой; проезд к д. 7б по ул. Зверевой; проезд к д. 9, 11 ул. Кр.Военлетов.</t>
  </si>
  <si>
    <t xml:space="preserve">Отделом потребительского рынка подготовлены и направлены 3 городские команды для участия в Областных конкурсах среди субъектов малого предпринимательства Ленинградской области  по парикмахерскому искусству, нейл-дезайну  «Мир красоты-2013», по флористике «Мир фантазии-2013» и кулинарному искусству «Созвездие Ладоги». Участники команды города показали традиционно высокий профессионализм и завоевали множество наград в различных номинациях. По итогам конкурса среди нейл-дизайнеров командный кубок по достоинству был присужден сборной команде города Гатчина. Средства местного бюджета направлены: на оплату транспортных расходов по командированию городских команд на конкурс парикмахерского искусства «Мир красоты – 2013» и на конкурс по кулинарному искусству «Созвездие Ладоги – 2013». </t>
  </si>
  <si>
    <t>Муниципальная долгосрочная целевая программа "Развитие системы информирования и оповещения органов управления и населения МО «Город Гатчина» Ленинградской области в чрезвычайных ситуациях на 2013-2015 годы»</t>
  </si>
  <si>
    <t xml:space="preserve">Муниципальная долгосрочная целевая программа «Капитальный ремонт и ремонт дворовых территорий многоквартирных домов, проездов к дворовым территориям многоквартирных домов, расположенных на территории МО "Город Гатчина" на период с 2011 по 2013 годы» </t>
  </si>
  <si>
    <t>Муниципальная долгосрочная целевая программа "Модернизация объектов коммунальной инфраструктуры МО "Город Гатчина" Гатчинского муниципального района в сфере водоснабжения и водоотведения на 2010-2013 годы".</t>
  </si>
  <si>
    <t xml:space="preserve">Муниципальная долгосрочная целевая программа «Энергосбережение и повышение энергетической эффективности в МО «Город Гатчина» на 2010-2015 годы» </t>
  </si>
  <si>
    <t>Муниципальная долгосрочная целевая программа "Капитальный ремонт и ремонт автомобильных дорог общего пользования, находящихся в муниципальной собственности МО "Город Гатчина" на период с 2013 по 2014 годы"</t>
  </si>
  <si>
    <t>5.1</t>
  </si>
  <si>
    <t>5.2</t>
  </si>
  <si>
    <t>5.3</t>
  </si>
  <si>
    <t>5.4</t>
  </si>
  <si>
    <t>Организация и проведение Российского кинофестиваля "Литература и кино" в рамках федеральной целевой программы "Культура России" (2012-2018 годы)</t>
  </si>
  <si>
    <t>10</t>
  </si>
  <si>
    <t>Предприятиями прочих отраслей  (МУПРУ «Тихая обитель», МУП Городской архитектурно-планировочный центр», МУП «Центр потребительского рынка», МУП «Кинотеатр «Победа»)  выполнено работ собственными силами на сумму 16,7 млн. руб., объем платных услуг населению составил 42,9 млн. руб.  Среднесписочная численность работников этих предприятий  составила 89 чел., их среднемесячная заработная плата  -  20798,2 тыс. руб. Объем инвестиций в основной капитал составил  2,6 млн. руб.  Сальдированный финансовый результат по итогам года составил  2,0 млн. руб.
В связи с реорганизацией муниципальных предприятий розничной торговли отчетные показатели по этой отрасли не анализируются.</t>
  </si>
  <si>
    <t>Средства направлены на частичный ремонт тротуаров и пешеходных дорожек по ул. Рысева, ул. Урицкого, от ул. Филиппова до ул. К. Подрядчикова (между садами), ул. Красная, ул. Рощинской, пр. 25 Октября.</t>
  </si>
  <si>
    <t>В течение 2013 года на территории города реализовывались программы, координируемые администрацией МО «Город Гатчина»:    
ФЦП "Культура России", ДЦП "Культура Ленинградской области на 2011-2013 годы" Кинофестиваль "Литература и кино";
ДЦП "Поддержка граждан, нуждающихся в улучшении жилищных условий на основе принципов ипотечного кредитования в Ленинградской области на 2013-2015 годы";
ФЦП "Жилище" на 2011-2015 годы подпрограмма «Обеспечение жильем молодых семей»
ДЦП "Жилье для молодежи на 2012-2015 годы";
ДЦП «Энергосбережение и повышение энергетической эффективности Ленинградской области на 2013-2015 годы и на период до 2020 года»;
ДЦП «Капитальный ремонт объектов культуры городских поселений Ленинградской области на 2011-2013 годы»;
Долгосрочная целевая программа «Дети Ленинградской области на 2011-2013 годы»;
ДЦП «Снижение административных барьеров, оптимизация и повышение качества предоставления государственных и муниципальных услуг, в том числе в электронном виде, на базе многофункциональных центров предоставления государственных и муниципальных услуг в Ленинградской области на 2012-2015 годы».</t>
  </si>
  <si>
    <t>к решению совета депутатов МО "Город Гатчина"</t>
  </si>
  <si>
    <t>от 30 апреля 2014 года  №  29</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</si>
</sst>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0000"/>
    <numFmt numFmtId="171" formatCode="0.00000000"/>
    <numFmt numFmtId="172" formatCode="0.000000"/>
    <numFmt numFmtId="173" formatCode="0.00000"/>
    <numFmt numFmtId="174" formatCode="0.0000"/>
  </numFmts>
  <fonts count="44">
    <font>
      <sz val="10"/>
      <name val="Arial Cyr"/>
      <family val="0"/>
    </font>
    <font>
      <sz val="12"/>
      <name val="Times New Roman"/>
      <family val="1"/>
    </font>
    <font>
      <b/>
      <sz val="12"/>
      <name val="Times New Roman"/>
      <family val="1"/>
    </font>
    <font>
      <sz val="8"/>
      <name val="Arial Cyr"/>
      <family val="0"/>
    </font>
    <font>
      <u val="single"/>
      <sz val="10"/>
      <color indexed="12"/>
      <name val="Arial Cyr"/>
      <family val="0"/>
    </font>
    <font>
      <u val="single"/>
      <sz val="10"/>
      <color indexed="36"/>
      <name val="Arial Cyr"/>
      <family val="0"/>
    </font>
    <font>
      <b/>
      <sz val="14"/>
      <name val="Times New Roman"/>
      <family val="1"/>
    </font>
    <font>
      <sz val="10"/>
      <name val="Times New Roman"/>
      <family val="1"/>
    </font>
    <font>
      <sz val="11"/>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07">
    <xf numFmtId="0" fontId="0" fillId="0" borderId="0" xfId="0" applyAlignment="1">
      <alignment/>
    </xf>
    <xf numFmtId="0" fontId="1" fillId="0" borderId="10" xfId="0" applyFont="1" applyFill="1" applyBorder="1" applyAlignment="1">
      <alignment horizontal="left" vertical="top" wrapText="1"/>
    </xf>
    <xf numFmtId="164" fontId="2" fillId="0" borderId="10" xfId="0" applyNumberFormat="1" applyFont="1" applyFill="1" applyBorder="1" applyAlignment="1">
      <alignment horizontal="right" vertical="top" wrapText="1"/>
    </xf>
    <xf numFmtId="164" fontId="2" fillId="0" borderId="10" xfId="0" applyNumberFormat="1" applyFont="1" applyFill="1" applyBorder="1" applyAlignment="1">
      <alignment horizontal="right" wrapText="1"/>
    </xf>
    <xf numFmtId="0" fontId="1"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0" xfId="0" applyFont="1" applyFill="1" applyBorder="1" applyAlignment="1">
      <alignment vertical="top" wrapText="1"/>
    </xf>
    <xf numFmtId="49" fontId="1" fillId="0" borderId="10" xfId="0" applyNumberFormat="1" applyFont="1" applyFill="1" applyBorder="1" applyAlignment="1">
      <alignment horizontal="center" vertical="top" wrapText="1"/>
    </xf>
    <xf numFmtId="3" fontId="1" fillId="0" borderId="10" xfId="0" applyNumberFormat="1" applyFont="1" applyFill="1" applyBorder="1" applyAlignment="1">
      <alignment horizontal="right" vertical="top" wrapText="1"/>
    </xf>
    <xf numFmtId="0" fontId="1"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1" fontId="1" fillId="0"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 fontId="1" fillId="0"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wrapText="1"/>
    </xf>
    <xf numFmtId="0" fontId="1" fillId="0" borderId="0" xfId="0" applyFont="1" applyFill="1" applyAlignment="1">
      <alignment/>
    </xf>
    <xf numFmtId="0" fontId="1" fillId="0" borderId="0" xfId="0" applyFont="1" applyFill="1" applyAlignment="1">
      <alignment horizontal="left"/>
    </xf>
    <xf numFmtId="0" fontId="6" fillId="0" borderId="0" xfId="0" applyFont="1" applyFill="1" applyAlignment="1">
      <alignment horizontal="center" vertical="top"/>
    </xf>
    <xf numFmtId="0" fontId="1" fillId="0" borderId="0" xfId="0" applyFont="1" applyFill="1" applyAlignment="1">
      <alignment horizontal="right"/>
    </xf>
    <xf numFmtId="0" fontId="7" fillId="0" borderId="0" xfId="0" applyFont="1" applyFill="1" applyAlignment="1">
      <alignment horizontal="right"/>
    </xf>
    <xf numFmtId="1" fontId="2" fillId="0" borderId="10" xfId="0" applyNumberFormat="1" applyFont="1" applyFill="1" applyBorder="1" applyAlignment="1">
      <alignment horizontal="right" vertical="top" wrapText="1"/>
    </xf>
    <xf numFmtId="0" fontId="1" fillId="0" borderId="11" xfId="0" applyFont="1" applyFill="1" applyBorder="1" applyAlignment="1">
      <alignment horizontal="center" vertical="top" wrapText="1"/>
    </xf>
    <xf numFmtId="0" fontId="1" fillId="0" borderId="11" xfId="0" applyFont="1" applyFill="1" applyBorder="1" applyAlignment="1">
      <alignment horizontal="left" vertical="top" wrapText="1"/>
    </xf>
    <xf numFmtId="164" fontId="2" fillId="0" borderId="10" xfId="0" applyNumberFormat="1" applyFont="1" applyFill="1" applyBorder="1" applyAlignment="1">
      <alignment vertical="top" wrapText="1"/>
    </xf>
    <xf numFmtId="164" fontId="1" fillId="0" borderId="10" xfId="0" applyNumberFormat="1" applyFont="1" applyFill="1" applyBorder="1" applyAlignment="1">
      <alignment vertical="top" wrapText="1"/>
    </xf>
    <xf numFmtId="0" fontId="8" fillId="0" borderId="10" xfId="0" applyFont="1" applyFill="1" applyBorder="1" applyAlignment="1">
      <alignment vertical="top" wrapText="1"/>
    </xf>
    <xf numFmtId="0" fontId="8" fillId="0" borderId="10" xfId="0" applyFont="1" applyFill="1" applyBorder="1" applyAlignment="1">
      <alignment vertical="center" wrapText="1"/>
    </xf>
    <xf numFmtId="0" fontId="7" fillId="0" borderId="12" xfId="0" applyFont="1" applyFill="1" applyBorder="1" applyAlignment="1">
      <alignment/>
    </xf>
    <xf numFmtId="164" fontId="1" fillId="0" borderId="11" xfId="0" applyNumberFormat="1" applyFont="1" applyFill="1" applyBorder="1" applyAlignment="1">
      <alignment horizontal="right" vertical="top" wrapText="1"/>
    </xf>
    <xf numFmtId="0" fontId="7" fillId="0" borderId="0" xfId="0" applyFont="1" applyFill="1" applyAlignment="1">
      <alignment/>
    </xf>
    <xf numFmtId="0" fontId="7" fillId="0" borderId="10" xfId="0" applyFont="1" applyFill="1" applyBorder="1" applyAlignment="1">
      <alignment/>
    </xf>
    <xf numFmtId="0" fontId="8" fillId="0" borderId="11" xfId="0" applyFont="1" applyFill="1" applyBorder="1" applyAlignment="1">
      <alignment vertical="top" wrapText="1"/>
    </xf>
    <xf numFmtId="0" fontId="8" fillId="0" borderId="12" xfId="0" applyFont="1" applyFill="1" applyBorder="1" applyAlignment="1">
      <alignment vertical="top" wrapText="1"/>
    </xf>
    <xf numFmtId="0" fontId="1" fillId="0" borderId="10" xfId="0" applyFont="1" applyFill="1" applyBorder="1" applyAlignment="1">
      <alignment vertical="top"/>
    </xf>
    <xf numFmtId="164" fontId="1" fillId="0" borderId="10" xfId="0" applyNumberFormat="1" applyFont="1" applyFill="1" applyBorder="1" applyAlignment="1">
      <alignment vertical="top"/>
    </xf>
    <xf numFmtId="2" fontId="1" fillId="0" borderId="10" xfId="0" applyNumberFormat="1" applyFont="1" applyFill="1" applyBorder="1" applyAlignment="1">
      <alignment horizontal="right" vertical="top" wrapText="1"/>
    </xf>
    <xf numFmtId="164" fontId="2" fillId="0" borderId="10" xfId="0" applyNumberFormat="1" applyFont="1" applyFill="1" applyBorder="1" applyAlignment="1">
      <alignment/>
    </xf>
    <xf numFmtId="0" fontId="9" fillId="0" borderId="10" xfId="0" applyFont="1" applyFill="1" applyBorder="1" applyAlignment="1">
      <alignment vertical="top"/>
    </xf>
    <xf numFmtId="0" fontId="8" fillId="0" borderId="10" xfId="0" applyFont="1" applyFill="1" applyBorder="1" applyAlignment="1">
      <alignment wrapText="1"/>
    </xf>
    <xf numFmtId="164" fontId="7" fillId="0" borderId="10" xfId="0" applyNumberFormat="1" applyFont="1" applyFill="1" applyBorder="1" applyAlignment="1">
      <alignment/>
    </xf>
    <xf numFmtId="164" fontId="1" fillId="0" borderId="10" xfId="0" applyNumberFormat="1" applyFont="1" applyFill="1" applyBorder="1" applyAlignment="1">
      <alignment horizontal="right" vertical="justify"/>
    </xf>
    <xf numFmtId="164" fontId="1" fillId="0" borderId="13" xfId="0" applyNumberFormat="1" applyFont="1" applyFill="1" applyBorder="1" applyAlignment="1">
      <alignment vertical="top"/>
    </xf>
    <xf numFmtId="164" fontId="2" fillId="0" borderId="10" xfId="0" applyNumberFormat="1" applyFont="1" applyFill="1" applyBorder="1" applyAlignment="1">
      <alignment vertical="top"/>
    </xf>
    <xf numFmtId="0" fontId="1" fillId="0" borderId="10" xfId="0" applyFont="1" applyFill="1" applyBorder="1" applyAlignment="1">
      <alignment/>
    </xf>
    <xf numFmtId="0" fontId="1" fillId="0" borderId="11" xfId="0" applyFont="1" applyFill="1" applyBorder="1" applyAlignment="1">
      <alignment horizontal="right" vertical="top" wrapText="1"/>
    </xf>
    <xf numFmtId="0" fontId="8" fillId="0" borderId="14" xfId="0" applyFont="1" applyFill="1" applyBorder="1" applyAlignment="1">
      <alignment vertical="center" wrapText="1"/>
    </xf>
    <xf numFmtId="0" fontId="8" fillId="0" borderId="12" xfId="0" applyFont="1" applyFill="1" applyBorder="1" applyAlignment="1">
      <alignment vertical="center" wrapText="1"/>
    </xf>
    <xf numFmtId="1" fontId="1" fillId="0" borderId="11" xfId="0" applyNumberFormat="1" applyFont="1" applyFill="1" applyBorder="1" applyAlignment="1">
      <alignment horizontal="right" vertical="top"/>
    </xf>
    <xf numFmtId="0" fontId="1" fillId="0" borderId="11" xfId="0" applyFont="1" applyFill="1" applyBorder="1" applyAlignment="1">
      <alignment vertical="top"/>
    </xf>
    <xf numFmtId="0" fontId="8" fillId="0" borderId="14" xfId="0" applyFont="1" applyFill="1" applyBorder="1" applyAlignment="1">
      <alignment vertical="top" wrapText="1"/>
    </xf>
    <xf numFmtId="0" fontId="1" fillId="0" borderId="10" xfId="0" applyFont="1" applyFill="1" applyBorder="1" applyAlignment="1">
      <alignment horizontal="right" vertical="top"/>
    </xf>
    <xf numFmtId="164" fontId="1" fillId="0" borderId="11" xfId="0" applyNumberFormat="1" applyFont="1" applyFill="1" applyBorder="1" applyAlignment="1">
      <alignment vertical="top"/>
    </xf>
    <xf numFmtId="164" fontId="2" fillId="0" borderId="11" xfId="0" applyNumberFormat="1" applyFont="1" applyFill="1" applyBorder="1" applyAlignment="1">
      <alignment vertical="top"/>
    </xf>
    <xf numFmtId="0" fontId="8" fillId="0" borderId="11" xfId="0" applyFont="1" applyFill="1" applyBorder="1" applyAlignment="1">
      <alignment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7" fillId="0" borderId="11" xfId="0" applyFont="1" applyFill="1" applyBorder="1" applyAlignment="1">
      <alignment horizontal="center"/>
    </xf>
    <xf numFmtId="0" fontId="7" fillId="0" borderId="12" xfId="0" applyFont="1" applyFill="1" applyBorder="1" applyAlignment="1">
      <alignment horizontal="center"/>
    </xf>
    <xf numFmtId="164" fontId="1" fillId="0" borderId="15" xfId="0" applyNumberFormat="1" applyFont="1" applyFill="1" applyBorder="1" applyAlignment="1">
      <alignment horizontal="left" vertical="top" wrapText="1"/>
    </xf>
    <xf numFmtId="164" fontId="1" fillId="0" borderId="16" xfId="0" applyNumberFormat="1" applyFont="1" applyFill="1" applyBorder="1" applyAlignment="1">
      <alignment horizontal="left" vertical="top" wrapText="1"/>
    </xf>
    <xf numFmtId="164" fontId="1" fillId="0" borderId="17" xfId="0" applyNumberFormat="1" applyFont="1" applyFill="1" applyBorder="1" applyAlignment="1">
      <alignment horizontal="left" vertical="top" wrapText="1"/>
    </xf>
    <xf numFmtId="164" fontId="1" fillId="0" borderId="18" xfId="0" applyNumberFormat="1" applyFont="1" applyFill="1" applyBorder="1" applyAlignment="1">
      <alignment horizontal="left" vertical="top" wrapText="1"/>
    </xf>
    <xf numFmtId="164" fontId="1" fillId="0" borderId="19" xfId="0" applyNumberFormat="1" applyFont="1" applyFill="1" applyBorder="1" applyAlignment="1">
      <alignment horizontal="left" vertical="top" wrapText="1"/>
    </xf>
    <xf numFmtId="164" fontId="1" fillId="0" borderId="20"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164" fontId="1" fillId="0" borderId="11"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xf>
    <xf numFmtId="164" fontId="1" fillId="0" borderId="12" xfId="0" applyNumberFormat="1" applyFont="1" applyFill="1" applyBorder="1" applyAlignment="1">
      <alignment horizontal="right" vertical="top"/>
    </xf>
    <xf numFmtId="0" fontId="1" fillId="0" borderId="11" xfId="0" applyFont="1" applyFill="1" applyBorder="1" applyAlignment="1">
      <alignment horizontal="right" vertical="top"/>
    </xf>
    <xf numFmtId="0" fontId="1" fillId="0" borderId="12" xfId="0" applyFont="1" applyFill="1" applyBorder="1" applyAlignment="1">
      <alignment horizontal="right" vertical="top"/>
    </xf>
    <xf numFmtId="0" fontId="1" fillId="0" borderId="14" xfId="0" applyFont="1" applyFill="1" applyBorder="1" applyAlignment="1">
      <alignment horizontal="right" vertical="top"/>
    </xf>
    <xf numFmtId="164" fontId="1" fillId="0" borderId="14" xfId="0" applyNumberFormat="1" applyFont="1" applyFill="1" applyBorder="1" applyAlignment="1">
      <alignment horizontal="right" vertical="top"/>
    </xf>
    <xf numFmtId="164" fontId="1" fillId="0" borderId="15" xfId="0" applyNumberFormat="1" applyFont="1" applyFill="1" applyBorder="1" applyAlignment="1">
      <alignment horizontal="right" vertical="top"/>
    </xf>
    <xf numFmtId="164" fontId="1" fillId="0" borderId="21" xfId="0" applyNumberFormat="1" applyFont="1" applyFill="1" applyBorder="1" applyAlignment="1">
      <alignment horizontal="right" vertical="top"/>
    </xf>
    <xf numFmtId="164" fontId="1" fillId="0" borderId="18" xfId="0" applyNumberFormat="1" applyFont="1" applyFill="1" applyBorder="1" applyAlignment="1">
      <alignment horizontal="right" vertical="top"/>
    </xf>
    <xf numFmtId="0" fontId="1" fillId="0" borderId="11" xfId="0" applyFont="1" applyFill="1" applyBorder="1" applyAlignment="1">
      <alignment horizontal="right" vertical="top" wrapText="1"/>
    </xf>
    <xf numFmtId="0" fontId="1" fillId="0" borderId="12" xfId="0" applyFont="1" applyFill="1" applyBorder="1" applyAlignment="1">
      <alignment horizontal="right" vertical="top" wrapText="1"/>
    </xf>
    <xf numFmtId="164" fontId="1" fillId="0" borderId="14" xfId="0" applyNumberFormat="1" applyFont="1" applyFill="1" applyBorder="1" applyAlignment="1">
      <alignment horizontal="right" vertical="top" wrapText="1"/>
    </xf>
    <xf numFmtId="0" fontId="6" fillId="0" borderId="0" xfId="0" applyFont="1" applyFill="1" applyAlignment="1">
      <alignment horizontal="center" vertical="top"/>
    </xf>
    <xf numFmtId="0" fontId="1" fillId="0" borderId="14" xfId="0" applyFont="1" applyFill="1" applyBorder="1" applyAlignment="1">
      <alignment horizontal="center" vertical="top" wrapText="1"/>
    </xf>
    <xf numFmtId="0" fontId="7" fillId="0" borderId="14" xfId="0" applyFont="1" applyFill="1" applyBorder="1" applyAlignment="1">
      <alignment/>
    </xf>
    <xf numFmtId="0" fontId="7" fillId="0" borderId="12" xfId="0" applyFont="1" applyFill="1" applyBorder="1" applyAlignment="1">
      <alignment/>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2" fillId="0" borderId="13"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3"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1" fillId="0" borderId="14" xfId="0" applyFont="1" applyFill="1" applyBorder="1" applyAlignment="1">
      <alignment horizontal="left" vertical="top" wrapText="1"/>
    </xf>
    <xf numFmtId="1" fontId="1" fillId="0" borderId="11" xfId="0" applyNumberFormat="1" applyFont="1" applyFill="1" applyBorder="1" applyAlignment="1">
      <alignment horizontal="right" vertical="top" wrapText="1"/>
    </xf>
    <xf numFmtId="1" fontId="1" fillId="0" borderId="14" xfId="0" applyNumberFormat="1" applyFont="1" applyFill="1" applyBorder="1" applyAlignment="1">
      <alignment horizontal="right" vertical="top" wrapText="1"/>
    </xf>
    <xf numFmtId="1" fontId="1" fillId="0" borderId="12" xfId="0" applyNumberFormat="1" applyFont="1" applyFill="1" applyBorder="1" applyAlignment="1">
      <alignment horizontal="right" vertical="top" wrapText="1"/>
    </xf>
    <xf numFmtId="0" fontId="2" fillId="0" borderId="10" xfId="0" applyFont="1" applyFill="1" applyBorder="1" applyAlignment="1">
      <alignment horizontal="center"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164" fontId="1" fillId="0" borderId="10" xfId="0" applyNumberFormat="1" applyFont="1" applyFill="1" applyBorder="1" applyAlignment="1">
      <alignment horizontal="left" vertical="top" wrapText="1"/>
    </xf>
    <xf numFmtId="0" fontId="7" fillId="0" borderId="15" xfId="0" applyFont="1" applyFill="1" applyBorder="1" applyAlignment="1">
      <alignment horizontal="center"/>
    </xf>
    <xf numFmtId="0" fontId="7" fillId="0" borderId="18" xfId="0" applyFont="1" applyFill="1" applyBorder="1" applyAlignment="1">
      <alignment horizontal="center"/>
    </xf>
    <xf numFmtId="0" fontId="1" fillId="0" borderId="11"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tabSelected="1" view="pageBreakPreview" zoomScale="60" zoomScaleNormal="75" zoomScalePageLayoutView="0" workbookViewId="0" topLeftCell="A1">
      <pane ySplit="11" topLeftCell="A12" activePane="bottomLeft" state="frozen"/>
      <selection pane="topLeft" activeCell="A1" sqref="A1"/>
      <selection pane="bottomLeft" activeCell="P3" sqref="P3"/>
    </sheetView>
  </sheetViews>
  <sheetFormatPr defaultColWidth="9.00390625" defaultRowHeight="12.75"/>
  <cols>
    <col min="1" max="1" width="7.25390625" style="29" customWidth="1"/>
    <col min="2" max="2" width="33.875" style="29" customWidth="1"/>
    <col min="3" max="3" width="10.375" style="29" customWidth="1"/>
    <col min="4" max="4" width="9.125" style="29" customWidth="1"/>
    <col min="5" max="5" width="11.625" style="29" customWidth="1"/>
    <col min="6" max="6" width="10.625" style="29" customWidth="1"/>
    <col min="7" max="7" width="10.25390625" style="29" customWidth="1"/>
    <col min="8" max="8" width="9.75390625" style="29" customWidth="1"/>
    <col min="9" max="9" width="10.625" style="29" customWidth="1"/>
    <col min="10" max="10" width="9.25390625" style="29" bestFit="1" customWidth="1"/>
    <col min="11" max="12" width="11.125" style="29" customWidth="1"/>
    <col min="13" max="13" width="9.375" style="29" bestFit="1" customWidth="1"/>
    <col min="14" max="14" width="12.125" style="29" customWidth="1"/>
    <col min="15" max="15" width="13.25390625" style="29" customWidth="1"/>
    <col min="16" max="16" width="84.625" style="29" customWidth="1"/>
    <col min="17" max="16384" width="9.125" style="29" customWidth="1"/>
  </cols>
  <sheetData>
    <row r="1" spans="1:16" ht="15.75">
      <c r="A1" s="15"/>
      <c r="B1" s="16"/>
      <c r="C1" s="15"/>
      <c r="D1" s="15"/>
      <c r="E1" s="15"/>
      <c r="F1" s="15"/>
      <c r="G1" s="15"/>
      <c r="H1" s="15"/>
      <c r="I1" s="15"/>
      <c r="J1" s="15"/>
      <c r="K1" s="15"/>
      <c r="L1" s="15"/>
      <c r="M1" s="15"/>
      <c r="N1" s="15"/>
      <c r="O1" s="15"/>
      <c r="P1" s="18" t="s">
        <v>23</v>
      </c>
    </row>
    <row r="2" spans="1:16" ht="15.75">
      <c r="A2" s="15"/>
      <c r="B2" s="16"/>
      <c r="C2" s="15"/>
      <c r="D2" s="15"/>
      <c r="E2" s="15"/>
      <c r="F2" s="15"/>
      <c r="G2" s="15"/>
      <c r="H2" s="15"/>
      <c r="I2" s="15"/>
      <c r="J2" s="15"/>
      <c r="K2" s="15"/>
      <c r="L2" s="15"/>
      <c r="M2" s="15"/>
      <c r="N2" s="15"/>
      <c r="O2" s="15"/>
      <c r="P2" s="18" t="s">
        <v>147</v>
      </c>
    </row>
    <row r="3" spans="1:16" ht="15.75">
      <c r="A3" s="15"/>
      <c r="B3" s="16"/>
      <c r="C3" s="15"/>
      <c r="D3" s="15"/>
      <c r="E3" s="15"/>
      <c r="F3" s="15"/>
      <c r="G3" s="15"/>
      <c r="H3" s="15"/>
      <c r="I3" s="15"/>
      <c r="J3" s="15"/>
      <c r="K3" s="15"/>
      <c r="L3" s="15"/>
      <c r="M3" s="15"/>
      <c r="N3" s="15"/>
      <c r="O3" s="15"/>
      <c r="P3" s="18" t="s">
        <v>148</v>
      </c>
    </row>
    <row r="4" spans="1:16" ht="15.75">
      <c r="A4" s="15"/>
      <c r="B4" s="16"/>
      <c r="C4" s="15"/>
      <c r="D4" s="15"/>
      <c r="E4" s="15"/>
      <c r="F4" s="15"/>
      <c r="G4" s="15"/>
      <c r="H4" s="15"/>
      <c r="I4" s="15"/>
      <c r="J4" s="15"/>
      <c r="K4" s="15"/>
      <c r="L4" s="15"/>
      <c r="M4" s="15"/>
      <c r="N4" s="15"/>
      <c r="O4" s="15"/>
      <c r="P4" s="19"/>
    </row>
    <row r="5" spans="1:16" ht="18.75">
      <c r="A5" s="80" t="s">
        <v>24</v>
      </c>
      <c r="B5" s="80"/>
      <c r="C5" s="80"/>
      <c r="D5" s="80"/>
      <c r="E5" s="80"/>
      <c r="F5" s="80"/>
      <c r="G5" s="80"/>
      <c r="H5" s="80"/>
      <c r="I5" s="80"/>
      <c r="J5" s="80"/>
      <c r="K5" s="80"/>
      <c r="L5" s="80"/>
      <c r="M5" s="80"/>
      <c r="N5" s="80"/>
      <c r="O5" s="80"/>
      <c r="P5" s="80"/>
    </row>
    <row r="6" spans="1:16" ht="18.75">
      <c r="A6" s="80" t="s">
        <v>71</v>
      </c>
      <c r="B6" s="80"/>
      <c r="C6" s="80"/>
      <c r="D6" s="80"/>
      <c r="E6" s="80"/>
      <c r="F6" s="80"/>
      <c r="G6" s="80"/>
      <c r="H6" s="80"/>
      <c r="I6" s="80"/>
      <c r="J6" s="80"/>
      <c r="K6" s="80"/>
      <c r="L6" s="80"/>
      <c r="M6" s="80"/>
      <c r="N6" s="80"/>
      <c r="O6" s="80"/>
      <c r="P6" s="80"/>
    </row>
    <row r="7" spans="1:16" ht="18.75">
      <c r="A7" s="80" t="s">
        <v>35</v>
      </c>
      <c r="B7" s="80"/>
      <c r="C7" s="80"/>
      <c r="D7" s="80"/>
      <c r="E7" s="80"/>
      <c r="F7" s="80"/>
      <c r="G7" s="80"/>
      <c r="H7" s="80"/>
      <c r="I7" s="80"/>
      <c r="J7" s="80"/>
      <c r="K7" s="80"/>
      <c r="L7" s="80"/>
      <c r="M7" s="80"/>
      <c r="N7" s="80"/>
      <c r="O7" s="80"/>
      <c r="P7" s="80"/>
    </row>
    <row r="8" spans="1:16" ht="18.75">
      <c r="A8" s="17"/>
      <c r="B8" s="17"/>
      <c r="C8" s="17"/>
      <c r="D8" s="17"/>
      <c r="E8" s="17"/>
      <c r="F8" s="17"/>
      <c r="G8" s="17"/>
      <c r="H8" s="17"/>
      <c r="I8" s="17"/>
      <c r="J8" s="17"/>
      <c r="K8" s="17"/>
      <c r="L8" s="17"/>
      <c r="M8" s="17"/>
      <c r="N8" s="17"/>
      <c r="O8" s="17"/>
      <c r="P8" s="17"/>
    </row>
    <row r="9" spans="1:16" ht="15.75">
      <c r="A9" s="54" t="s">
        <v>68</v>
      </c>
      <c r="B9" s="54" t="s">
        <v>69</v>
      </c>
      <c r="C9" s="84" t="s">
        <v>25</v>
      </c>
      <c r="D9" s="85"/>
      <c r="E9" s="85"/>
      <c r="F9" s="85"/>
      <c r="G9" s="85"/>
      <c r="H9" s="85"/>
      <c r="I9" s="85"/>
      <c r="J9" s="85"/>
      <c r="K9" s="85"/>
      <c r="L9" s="85"/>
      <c r="M9" s="85"/>
      <c r="N9" s="86"/>
      <c r="O9" s="87" t="s">
        <v>26</v>
      </c>
      <c r="P9" s="54" t="s">
        <v>27</v>
      </c>
    </row>
    <row r="10" spans="1:16" ht="15.75">
      <c r="A10" s="81"/>
      <c r="B10" s="82"/>
      <c r="C10" s="87" t="s">
        <v>28</v>
      </c>
      <c r="D10" s="87"/>
      <c r="E10" s="87"/>
      <c r="F10" s="87"/>
      <c r="G10" s="87"/>
      <c r="H10" s="87"/>
      <c r="I10" s="87" t="s">
        <v>29</v>
      </c>
      <c r="J10" s="87"/>
      <c r="K10" s="87"/>
      <c r="L10" s="87"/>
      <c r="M10" s="87"/>
      <c r="N10" s="87"/>
      <c r="O10" s="87"/>
      <c r="P10" s="81"/>
    </row>
    <row r="11" spans="1:16" ht="31.5">
      <c r="A11" s="55"/>
      <c r="B11" s="83"/>
      <c r="C11" s="4" t="s">
        <v>70</v>
      </c>
      <c r="D11" s="4" t="s">
        <v>30</v>
      </c>
      <c r="E11" s="4" t="s">
        <v>31</v>
      </c>
      <c r="F11" s="4" t="s">
        <v>32</v>
      </c>
      <c r="G11" s="4" t="s">
        <v>33</v>
      </c>
      <c r="H11" s="4" t="s">
        <v>34</v>
      </c>
      <c r="I11" s="4" t="s">
        <v>70</v>
      </c>
      <c r="J11" s="4" t="s">
        <v>30</v>
      </c>
      <c r="K11" s="4" t="s">
        <v>31</v>
      </c>
      <c r="L11" s="4" t="s">
        <v>32</v>
      </c>
      <c r="M11" s="4" t="s">
        <v>33</v>
      </c>
      <c r="N11" s="4" t="s">
        <v>34</v>
      </c>
      <c r="O11" s="87"/>
      <c r="P11" s="55"/>
    </row>
    <row r="12" spans="1:16" ht="15.75" customHeight="1">
      <c r="A12" s="88" t="s">
        <v>73</v>
      </c>
      <c r="B12" s="89"/>
      <c r="C12" s="89"/>
      <c r="D12" s="89"/>
      <c r="E12" s="89"/>
      <c r="F12" s="89"/>
      <c r="G12" s="89"/>
      <c r="H12" s="89"/>
      <c r="I12" s="89"/>
      <c r="J12" s="89"/>
      <c r="K12" s="89"/>
      <c r="L12" s="89"/>
      <c r="M12" s="89"/>
      <c r="N12" s="89"/>
      <c r="O12" s="89"/>
      <c r="P12" s="90"/>
    </row>
    <row r="13" spans="1:16" ht="154.5" customHeight="1">
      <c r="A13" s="4">
        <v>1</v>
      </c>
      <c r="B13" s="1" t="s">
        <v>74</v>
      </c>
      <c r="C13" s="102" t="s">
        <v>75</v>
      </c>
      <c r="D13" s="102"/>
      <c r="E13" s="102"/>
      <c r="F13" s="102"/>
      <c r="G13" s="102"/>
      <c r="H13" s="102"/>
      <c r="I13" s="102" t="s">
        <v>75</v>
      </c>
      <c r="J13" s="102"/>
      <c r="K13" s="102"/>
      <c r="L13" s="102"/>
      <c r="M13" s="102"/>
      <c r="N13" s="102"/>
      <c r="O13" s="30"/>
      <c r="P13" s="31" t="s">
        <v>49</v>
      </c>
    </row>
    <row r="14" spans="1:16" ht="123" customHeight="1">
      <c r="A14" s="54">
        <v>2</v>
      </c>
      <c r="B14" s="64" t="s">
        <v>76</v>
      </c>
      <c r="C14" s="58" t="s">
        <v>75</v>
      </c>
      <c r="D14" s="59"/>
      <c r="E14" s="59"/>
      <c r="F14" s="59"/>
      <c r="G14" s="59"/>
      <c r="H14" s="60"/>
      <c r="I14" s="58" t="s">
        <v>75</v>
      </c>
      <c r="J14" s="59"/>
      <c r="K14" s="59"/>
      <c r="L14" s="59"/>
      <c r="M14" s="59"/>
      <c r="N14" s="60"/>
      <c r="O14" s="56"/>
      <c r="P14" s="31" t="s">
        <v>92</v>
      </c>
    </row>
    <row r="15" spans="1:16" ht="154.5" customHeight="1">
      <c r="A15" s="55"/>
      <c r="B15" s="65"/>
      <c r="C15" s="61"/>
      <c r="D15" s="62"/>
      <c r="E15" s="62"/>
      <c r="F15" s="62"/>
      <c r="G15" s="62"/>
      <c r="H15" s="63"/>
      <c r="I15" s="61"/>
      <c r="J15" s="62"/>
      <c r="K15" s="62"/>
      <c r="L15" s="62"/>
      <c r="M15" s="62"/>
      <c r="N15" s="63"/>
      <c r="O15" s="57"/>
      <c r="P15" s="49" t="s">
        <v>144</v>
      </c>
    </row>
    <row r="16" spans="1:16" ht="174.75" customHeight="1">
      <c r="A16" s="54">
        <v>3</v>
      </c>
      <c r="B16" s="64" t="s">
        <v>77</v>
      </c>
      <c r="C16" s="58" t="s">
        <v>75</v>
      </c>
      <c r="D16" s="59"/>
      <c r="E16" s="59"/>
      <c r="F16" s="59"/>
      <c r="G16" s="59"/>
      <c r="H16" s="60"/>
      <c r="I16" s="58" t="s">
        <v>75</v>
      </c>
      <c r="J16" s="59"/>
      <c r="K16" s="59"/>
      <c r="L16" s="59"/>
      <c r="M16" s="59"/>
      <c r="N16" s="60"/>
      <c r="O16" s="103"/>
      <c r="P16" s="31" t="s">
        <v>93</v>
      </c>
    </row>
    <row r="17" spans="1:16" ht="154.5" customHeight="1">
      <c r="A17" s="55"/>
      <c r="B17" s="65"/>
      <c r="C17" s="61"/>
      <c r="D17" s="62"/>
      <c r="E17" s="62"/>
      <c r="F17" s="62"/>
      <c r="G17" s="62"/>
      <c r="H17" s="63"/>
      <c r="I17" s="61"/>
      <c r="J17" s="62"/>
      <c r="K17" s="62"/>
      <c r="L17" s="62"/>
      <c r="M17" s="62"/>
      <c r="N17" s="63"/>
      <c r="O17" s="104"/>
      <c r="P17" s="32" t="s">
        <v>91</v>
      </c>
    </row>
    <row r="18" spans="1:16" ht="279" customHeight="1">
      <c r="A18" s="4">
        <v>4</v>
      </c>
      <c r="B18" s="1" t="s">
        <v>78</v>
      </c>
      <c r="C18" s="30"/>
      <c r="D18" s="30"/>
      <c r="E18" s="30"/>
      <c r="F18" s="30"/>
      <c r="G18" s="30"/>
      <c r="H18" s="30"/>
      <c r="I18" s="30"/>
      <c r="J18" s="30"/>
      <c r="K18" s="30"/>
      <c r="L18" s="30"/>
      <c r="M18" s="30"/>
      <c r="N18" s="30"/>
      <c r="O18" s="30"/>
      <c r="P18" s="32" t="s">
        <v>146</v>
      </c>
    </row>
    <row r="19" spans="1:16" ht="200.25" customHeight="1">
      <c r="A19" s="4">
        <v>5</v>
      </c>
      <c r="B19" s="1" t="s">
        <v>8</v>
      </c>
      <c r="C19" s="12">
        <f>SUM(D19:H19)</f>
        <v>19000</v>
      </c>
      <c r="D19" s="12"/>
      <c r="E19" s="12">
        <v>1020</v>
      </c>
      <c r="F19" s="12">
        <v>770</v>
      </c>
      <c r="G19" s="12"/>
      <c r="H19" s="12">
        <v>17210</v>
      </c>
      <c r="I19" s="10">
        <f>SUM(J19:N19)</f>
        <v>32785.8</v>
      </c>
      <c r="J19" s="6"/>
      <c r="K19" s="24">
        <v>18116</v>
      </c>
      <c r="L19" s="6">
        <v>769.7</v>
      </c>
      <c r="M19" s="6"/>
      <c r="N19" s="6">
        <v>13900.1</v>
      </c>
      <c r="O19" s="24">
        <f>I19/C19*100</f>
        <v>172.55684210526317</v>
      </c>
      <c r="P19" s="25" t="s">
        <v>55</v>
      </c>
    </row>
    <row r="20" spans="1:16" ht="213.75" customHeight="1">
      <c r="A20" s="4"/>
      <c r="B20" s="1"/>
      <c r="C20" s="10"/>
      <c r="D20" s="10"/>
      <c r="E20" s="10"/>
      <c r="F20" s="10"/>
      <c r="G20" s="11"/>
      <c r="H20" s="10"/>
      <c r="I20" s="6"/>
      <c r="J20" s="6"/>
      <c r="K20" s="6"/>
      <c r="L20" s="6"/>
      <c r="M20" s="6"/>
      <c r="N20" s="6"/>
      <c r="O20" s="6"/>
      <c r="P20" s="25" t="s">
        <v>56</v>
      </c>
    </row>
    <row r="21" spans="1:16" ht="26.25" customHeight="1">
      <c r="A21" s="4"/>
      <c r="B21" s="1" t="s">
        <v>79</v>
      </c>
      <c r="C21" s="10"/>
      <c r="D21" s="10"/>
      <c r="E21" s="10"/>
      <c r="F21" s="10"/>
      <c r="G21" s="11"/>
      <c r="H21" s="10"/>
      <c r="I21" s="30"/>
      <c r="J21" s="30"/>
      <c r="K21" s="30"/>
      <c r="L21" s="30"/>
      <c r="M21" s="30"/>
      <c r="N21" s="30"/>
      <c r="O21" s="30"/>
      <c r="P21" s="30"/>
    </row>
    <row r="22" spans="1:16" ht="86.25" customHeight="1">
      <c r="A22" s="7" t="s">
        <v>138</v>
      </c>
      <c r="B22" s="1" t="s">
        <v>80</v>
      </c>
      <c r="C22" s="12">
        <f aca="true" t="shared" si="0" ref="C22:C28">SUM(D22:H22)</f>
        <v>138</v>
      </c>
      <c r="D22" s="10"/>
      <c r="E22" s="10"/>
      <c r="F22" s="12">
        <v>108</v>
      </c>
      <c r="G22" s="10"/>
      <c r="H22" s="12">
        <v>30</v>
      </c>
      <c r="I22" s="12">
        <f aca="true" t="shared" si="1" ref="I22:I28">SUM(J22:N22)</f>
        <v>107.7</v>
      </c>
      <c r="J22" s="6"/>
      <c r="K22" s="6"/>
      <c r="L22" s="6">
        <v>107.7</v>
      </c>
      <c r="M22" s="6"/>
      <c r="N22" s="6"/>
      <c r="O22" s="24">
        <f aca="true" t="shared" si="2" ref="O22:O28">I22/C22*100</f>
        <v>78.04347826086956</v>
      </c>
      <c r="P22" s="26" t="s">
        <v>57</v>
      </c>
    </row>
    <row r="23" spans="1:16" ht="169.5" customHeight="1">
      <c r="A23" s="7" t="s">
        <v>139</v>
      </c>
      <c r="B23" s="1" t="s">
        <v>81</v>
      </c>
      <c r="C23" s="12">
        <f t="shared" si="0"/>
        <v>26</v>
      </c>
      <c r="D23" s="10"/>
      <c r="E23" s="10"/>
      <c r="F23" s="12">
        <v>26</v>
      </c>
      <c r="G23" s="10"/>
      <c r="H23" s="10"/>
      <c r="I23" s="12">
        <f t="shared" si="1"/>
        <v>26</v>
      </c>
      <c r="J23" s="10"/>
      <c r="K23" s="10"/>
      <c r="L23" s="12">
        <v>26</v>
      </c>
      <c r="M23" s="10"/>
      <c r="N23" s="10"/>
      <c r="O23" s="24">
        <f t="shared" si="2"/>
        <v>100</v>
      </c>
      <c r="P23" s="25" t="s">
        <v>132</v>
      </c>
    </row>
    <row r="24" spans="1:16" ht="57.75" customHeight="1">
      <c r="A24" s="7" t="s">
        <v>140</v>
      </c>
      <c r="B24" s="1" t="s">
        <v>65</v>
      </c>
      <c r="C24" s="12">
        <f t="shared" si="0"/>
        <v>20</v>
      </c>
      <c r="D24" s="10"/>
      <c r="E24" s="10"/>
      <c r="F24" s="12">
        <v>20</v>
      </c>
      <c r="G24" s="10"/>
      <c r="H24" s="10"/>
      <c r="I24" s="12">
        <f t="shared" si="1"/>
        <v>20</v>
      </c>
      <c r="J24" s="10"/>
      <c r="K24" s="10"/>
      <c r="L24" s="12">
        <v>20</v>
      </c>
      <c r="M24" s="10"/>
      <c r="N24" s="10"/>
      <c r="O24" s="24">
        <f t="shared" si="2"/>
        <v>100</v>
      </c>
      <c r="P24" s="25" t="s">
        <v>64</v>
      </c>
    </row>
    <row r="25" spans="1:16" ht="92.25" customHeight="1">
      <c r="A25" s="7" t="s">
        <v>141</v>
      </c>
      <c r="B25" s="1" t="s">
        <v>66</v>
      </c>
      <c r="C25" s="12">
        <f t="shared" si="0"/>
        <v>1450</v>
      </c>
      <c r="D25" s="10"/>
      <c r="E25" s="10"/>
      <c r="F25" s="12"/>
      <c r="G25" s="10"/>
      <c r="H25" s="12">
        <v>1450</v>
      </c>
      <c r="I25" s="12">
        <f t="shared" si="1"/>
        <v>1450</v>
      </c>
      <c r="J25" s="10"/>
      <c r="K25" s="10"/>
      <c r="L25" s="12"/>
      <c r="M25" s="10"/>
      <c r="N25" s="12">
        <v>1450</v>
      </c>
      <c r="O25" s="24">
        <f t="shared" si="2"/>
        <v>100</v>
      </c>
      <c r="P25" s="25" t="s">
        <v>67</v>
      </c>
    </row>
    <row r="26" spans="1:16" ht="96" customHeight="1">
      <c r="A26" s="4">
        <v>6</v>
      </c>
      <c r="B26" s="1" t="s">
        <v>53</v>
      </c>
      <c r="C26" s="10">
        <f t="shared" si="0"/>
        <v>9682.6</v>
      </c>
      <c r="D26" s="10">
        <v>1443.7</v>
      </c>
      <c r="E26" s="10">
        <v>7814.5</v>
      </c>
      <c r="F26" s="12">
        <v>424.4</v>
      </c>
      <c r="G26" s="10"/>
      <c r="H26" s="10"/>
      <c r="I26" s="10">
        <f t="shared" si="1"/>
        <v>5941.2</v>
      </c>
      <c r="J26" s="33">
        <v>1162.2</v>
      </c>
      <c r="K26" s="33">
        <v>4354.6</v>
      </c>
      <c r="L26" s="33">
        <v>424.4</v>
      </c>
      <c r="M26" s="33"/>
      <c r="N26" s="33"/>
      <c r="O26" s="24">
        <f t="shared" si="2"/>
        <v>61.359552186396215</v>
      </c>
      <c r="P26" s="25" t="s">
        <v>94</v>
      </c>
    </row>
    <row r="27" spans="1:16" ht="141" customHeight="1">
      <c r="A27" s="4">
        <v>7</v>
      </c>
      <c r="B27" s="5" t="s">
        <v>52</v>
      </c>
      <c r="C27" s="10">
        <f t="shared" si="0"/>
        <v>35482.6</v>
      </c>
      <c r="D27" s="10"/>
      <c r="E27" s="10">
        <v>33077.6</v>
      </c>
      <c r="F27" s="12">
        <v>2405</v>
      </c>
      <c r="G27" s="10"/>
      <c r="H27" s="10"/>
      <c r="I27" s="12">
        <f t="shared" si="1"/>
        <v>34295.2</v>
      </c>
      <c r="J27" s="33"/>
      <c r="K27" s="34">
        <v>31890.6</v>
      </c>
      <c r="L27" s="33">
        <v>2404.6</v>
      </c>
      <c r="M27" s="33"/>
      <c r="N27" s="33"/>
      <c r="O27" s="24">
        <f t="shared" si="2"/>
        <v>96.65357104609019</v>
      </c>
      <c r="P27" s="26" t="s">
        <v>58</v>
      </c>
    </row>
    <row r="28" spans="1:16" ht="136.5" customHeight="1">
      <c r="A28" s="4">
        <v>8</v>
      </c>
      <c r="B28" s="5" t="s">
        <v>51</v>
      </c>
      <c r="C28" s="10">
        <f t="shared" si="0"/>
        <v>2030.3000000000002</v>
      </c>
      <c r="D28" s="10"/>
      <c r="E28" s="10">
        <v>2018.9</v>
      </c>
      <c r="F28" s="12">
        <v>11.4</v>
      </c>
      <c r="G28" s="10"/>
      <c r="H28" s="10"/>
      <c r="I28" s="12">
        <f t="shared" si="1"/>
        <v>2030.3000000000002</v>
      </c>
      <c r="J28" s="33"/>
      <c r="K28" s="33">
        <v>2018.9</v>
      </c>
      <c r="L28" s="33">
        <v>11.4</v>
      </c>
      <c r="M28" s="33"/>
      <c r="N28" s="33"/>
      <c r="O28" s="24">
        <f t="shared" si="2"/>
        <v>100</v>
      </c>
      <c r="P28" s="25" t="s">
        <v>59</v>
      </c>
    </row>
    <row r="29" spans="1:16" ht="102" customHeight="1">
      <c r="A29" s="4">
        <v>9</v>
      </c>
      <c r="B29" s="5" t="s">
        <v>120</v>
      </c>
      <c r="C29" s="10" t="s">
        <v>60</v>
      </c>
      <c r="D29" s="10"/>
      <c r="E29" s="10"/>
      <c r="F29" s="12" t="s">
        <v>60</v>
      </c>
      <c r="G29" s="10"/>
      <c r="H29" s="10"/>
      <c r="I29" s="10" t="s">
        <v>60</v>
      </c>
      <c r="J29" s="10"/>
      <c r="K29" s="10"/>
      <c r="L29" s="12" t="s">
        <v>60</v>
      </c>
      <c r="M29" s="10"/>
      <c r="N29" s="10"/>
      <c r="O29" s="24"/>
      <c r="P29" s="25" t="s">
        <v>61</v>
      </c>
    </row>
    <row r="30" spans="1:16" ht="47.25">
      <c r="A30" s="4">
        <v>10</v>
      </c>
      <c r="B30" s="1" t="s">
        <v>82</v>
      </c>
      <c r="C30" s="10">
        <v>547.6</v>
      </c>
      <c r="D30" s="10"/>
      <c r="E30" s="10"/>
      <c r="F30" s="35">
        <v>547.6</v>
      </c>
      <c r="G30" s="11"/>
      <c r="H30" s="10"/>
      <c r="I30" s="33">
        <v>476.6</v>
      </c>
      <c r="J30" s="30"/>
      <c r="K30" s="30"/>
      <c r="L30" s="33">
        <v>476.6</v>
      </c>
      <c r="M30" s="30"/>
      <c r="N30" s="30"/>
      <c r="O30" s="24">
        <f>I30/C30*100</f>
        <v>87.03433162892622</v>
      </c>
      <c r="P30" s="25" t="s">
        <v>72</v>
      </c>
    </row>
    <row r="31" spans="1:16" ht="82.5" customHeight="1">
      <c r="A31" s="4">
        <v>11</v>
      </c>
      <c r="B31" s="1" t="s">
        <v>121</v>
      </c>
      <c r="C31" s="10">
        <f>SUM(D31:H31)</f>
        <v>2052.4</v>
      </c>
      <c r="D31" s="8"/>
      <c r="E31" s="8"/>
      <c r="F31" s="9">
        <v>2052.4</v>
      </c>
      <c r="G31" s="10"/>
      <c r="H31" s="8"/>
      <c r="I31" s="12">
        <f>SUM(J31:N31)</f>
        <v>1978.2</v>
      </c>
      <c r="J31" s="33"/>
      <c r="K31" s="33"/>
      <c r="L31" s="33">
        <v>1978.2</v>
      </c>
      <c r="M31" s="33"/>
      <c r="N31" s="33"/>
      <c r="O31" s="24">
        <f>I31/C31*100</f>
        <v>96.38472032742156</v>
      </c>
      <c r="P31" s="25" t="s">
        <v>62</v>
      </c>
    </row>
    <row r="32" spans="1:16" ht="133.5" customHeight="1">
      <c r="A32" s="4">
        <v>12</v>
      </c>
      <c r="B32" s="1" t="s">
        <v>133</v>
      </c>
      <c r="C32" s="12">
        <f>SUM(D32:H32)</f>
        <v>100</v>
      </c>
      <c r="D32" s="8"/>
      <c r="E32" s="8"/>
      <c r="F32" s="12">
        <v>100</v>
      </c>
      <c r="G32" s="10"/>
      <c r="H32" s="8"/>
      <c r="I32" s="12">
        <f>SUM(J32:N32)</f>
        <v>98</v>
      </c>
      <c r="J32" s="6"/>
      <c r="K32" s="6"/>
      <c r="L32" s="24">
        <v>98</v>
      </c>
      <c r="M32" s="6"/>
      <c r="N32" s="6"/>
      <c r="O32" s="24">
        <f>I32/C32*100</f>
        <v>98</v>
      </c>
      <c r="P32" s="25" t="s">
        <v>63</v>
      </c>
    </row>
    <row r="33" spans="1:16" ht="15.75" customHeight="1">
      <c r="A33" s="91" t="s">
        <v>83</v>
      </c>
      <c r="B33" s="92"/>
      <c r="C33" s="2">
        <f aca="true" t="shared" si="3" ref="C33:H33">SUM(C19,C26:C32)</f>
        <v>68895.5</v>
      </c>
      <c r="D33" s="2">
        <f t="shared" si="3"/>
        <v>1443.7</v>
      </c>
      <c r="E33" s="2">
        <f t="shared" si="3"/>
        <v>43931</v>
      </c>
      <c r="F33" s="2">
        <f t="shared" si="3"/>
        <v>6310.800000000001</v>
      </c>
      <c r="G33" s="2">
        <f t="shared" si="3"/>
        <v>0</v>
      </c>
      <c r="H33" s="2">
        <f t="shared" si="3"/>
        <v>17210</v>
      </c>
      <c r="I33" s="2">
        <f aca="true" t="shared" si="4" ref="I33:N33">SUM(I19,I26:I32)</f>
        <v>77605.3</v>
      </c>
      <c r="J33" s="2">
        <f t="shared" si="4"/>
        <v>1162.2</v>
      </c>
      <c r="K33" s="2">
        <f t="shared" si="4"/>
        <v>56380.1</v>
      </c>
      <c r="L33" s="2">
        <f t="shared" si="4"/>
        <v>6162.9</v>
      </c>
      <c r="M33" s="2">
        <f t="shared" si="4"/>
        <v>0</v>
      </c>
      <c r="N33" s="2">
        <f t="shared" si="4"/>
        <v>13900.1</v>
      </c>
      <c r="O33" s="36">
        <f>I33/C33*100</f>
        <v>112.64204483601978</v>
      </c>
      <c r="P33" s="30"/>
    </row>
    <row r="34" spans="1:16" ht="15.75" customHeight="1">
      <c r="A34" s="93" t="s">
        <v>84</v>
      </c>
      <c r="B34" s="93"/>
      <c r="C34" s="93"/>
      <c r="D34" s="93"/>
      <c r="E34" s="93"/>
      <c r="F34" s="93"/>
      <c r="G34" s="93"/>
      <c r="H34" s="93"/>
      <c r="I34" s="93"/>
      <c r="J34" s="93"/>
      <c r="K34" s="93"/>
      <c r="L34" s="93"/>
      <c r="M34" s="93"/>
      <c r="N34" s="93"/>
      <c r="O34" s="93"/>
      <c r="P34" s="93"/>
    </row>
    <row r="35" spans="1:16" ht="173.25" customHeight="1">
      <c r="A35" s="4">
        <v>1</v>
      </c>
      <c r="B35" s="1" t="s">
        <v>137</v>
      </c>
      <c r="C35" s="12">
        <f>SUM(D35:H35)</f>
        <v>79661.4</v>
      </c>
      <c r="D35" s="11"/>
      <c r="E35" s="33">
        <v>19756.6</v>
      </c>
      <c r="F35" s="9">
        <v>53404.8</v>
      </c>
      <c r="G35" s="12">
        <v>6500</v>
      </c>
      <c r="H35" s="10"/>
      <c r="I35" s="12">
        <f>SUM(J35:N35)</f>
        <v>79661.4</v>
      </c>
      <c r="J35" s="33"/>
      <c r="K35" s="33">
        <v>19756.6</v>
      </c>
      <c r="L35" s="33">
        <v>53404.8</v>
      </c>
      <c r="M35" s="34">
        <v>6500</v>
      </c>
      <c r="N35" s="33"/>
      <c r="O35" s="24">
        <f>I35/C35*100</f>
        <v>100</v>
      </c>
      <c r="P35" s="31" t="s">
        <v>0</v>
      </c>
    </row>
    <row r="36" spans="1:16" ht="111.75" customHeight="1">
      <c r="A36" s="54">
        <v>2</v>
      </c>
      <c r="B36" s="105" t="s">
        <v>134</v>
      </c>
      <c r="C36" s="66">
        <f>SUM(D36:H36)</f>
        <v>43342.2</v>
      </c>
      <c r="D36" s="96"/>
      <c r="E36" s="66">
        <v>25561.2</v>
      </c>
      <c r="F36" s="66">
        <v>16281</v>
      </c>
      <c r="G36" s="66">
        <v>1500</v>
      </c>
      <c r="H36" s="77"/>
      <c r="I36" s="66">
        <f>SUM(J36:N36)</f>
        <v>40939.1</v>
      </c>
      <c r="J36" s="70"/>
      <c r="K36" s="68">
        <v>23159</v>
      </c>
      <c r="L36" s="70">
        <v>16280.1</v>
      </c>
      <c r="M36" s="68">
        <v>1500</v>
      </c>
      <c r="N36" s="70"/>
      <c r="O36" s="66">
        <f>I36/C36*100</f>
        <v>94.45551910147616</v>
      </c>
      <c r="P36" s="31" t="s">
        <v>1</v>
      </c>
    </row>
    <row r="37" spans="1:16" ht="144" customHeight="1">
      <c r="A37" s="55"/>
      <c r="B37" s="106"/>
      <c r="C37" s="67"/>
      <c r="D37" s="98"/>
      <c r="E37" s="67"/>
      <c r="F37" s="67"/>
      <c r="G37" s="67"/>
      <c r="H37" s="78"/>
      <c r="I37" s="67"/>
      <c r="J37" s="71"/>
      <c r="K37" s="69"/>
      <c r="L37" s="71"/>
      <c r="M37" s="69"/>
      <c r="N37" s="71"/>
      <c r="O37" s="67"/>
      <c r="P37" s="32" t="s">
        <v>131</v>
      </c>
    </row>
    <row r="38" spans="1:16" ht="131.25" customHeight="1">
      <c r="A38" s="4">
        <v>3</v>
      </c>
      <c r="B38" s="1" t="s">
        <v>9</v>
      </c>
      <c r="C38" s="12">
        <f>SUM(D38:H38)</f>
        <v>10000</v>
      </c>
      <c r="D38" s="11"/>
      <c r="E38" s="11"/>
      <c r="F38" s="12">
        <v>10000</v>
      </c>
      <c r="G38" s="12"/>
      <c r="H38" s="11"/>
      <c r="I38" s="12">
        <f>SUM(J38:N38)</f>
        <v>10000</v>
      </c>
      <c r="J38" s="33"/>
      <c r="K38" s="33"/>
      <c r="L38" s="34">
        <v>10000</v>
      </c>
      <c r="M38" s="33"/>
      <c r="N38" s="33"/>
      <c r="O38" s="24">
        <f>I38/C38*100</f>
        <v>100</v>
      </c>
      <c r="P38" s="32" t="s">
        <v>36</v>
      </c>
    </row>
    <row r="39" spans="1:16" ht="185.25" customHeight="1">
      <c r="A39" s="4">
        <v>4</v>
      </c>
      <c r="B39" s="1" t="s">
        <v>135</v>
      </c>
      <c r="C39" s="12">
        <f>SUM(D39:H39)</f>
        <v>11924.4</v>
      </c>
      <c r="D39" s="11"/>
      <c r="E39" s="11"/>
      <c r="F39" s="11"/>
      <c r="G39" s="11"/>
      <c r="H39" s="10">
        <v>11924.4</v>
      </c>
      <c r="I39" s="12">
        <f>SUM(J39:N39)</f>
        <v>23542.6</v>
      </c>
      <c r="J39" s="37"/>
      <c r="K39" s="37"/>
      <c r="L39" s="37"/>
      <c r="M39" s="37"/>
      <c r="N39" s="34">
        <v>23542.6</v>
      </c>
      <c r="O39" s="24">
        <f>I39/C39*100</f>
        <v>197.4321559156016</v>
      </c>
      <c r="P39" s="25" t="s">
        <v>2</v>
      </c>
    </row>
    <row r="40" spans="1:16" ht="228" customHeight="1">
      <c r="A40" s="54">
        <v>5</v>
      </c>
      <c r="B40" s="64" t="s">
        <v>136</v>
      </c>
      <c r="C40" s="66">
        <f>SUM(D40:H40)</f>
        <v>16210</v>
      </c>
      <c r="D40" s="96"/>
      <c r="E40" s="96"/>
      <c r="F40" s="66">
        <v>210</v>
      </c>
      <c r="G40" s="96"/>
      <c r="H40" s="66">
        <v>16000</v>
      </c>
      <c r="I40" s="66">
        <f>SUM(J40:N40)</f>
        <v>16703.5</v>
      </c>
      <c r="J40" s="70"/>
      <c r="K40" s="70"/>
      <c r="L40" s="70">
        <v>209.4</v>
      </c>
      <c r="M40" s="70"/>
      <c r="N40" s="68">
        <v>16494.1</v>
      </c>
      <c r="O40" s="74">
        <f>I40/C40*100</f>
        <v>103.04441702652683</v>
      </c>
      <c r="P40" s="53" t="s">
        <v>95</v>
      </c>
    </row>
    <row r="41" spans="1:16" ht="122.25" customHeight="1">
      <c r="A41" s="81"/>
      <c r="B41" s="95"/>
      <c r="C41" s="79"/>
      <c r="D41" s="97"/>
      <c r="E41" s="97"/>
      <c r="F41" s="79"/>
      <c r="G41" s="97"/>
      <c r="H41" s="79"/>
      <c r="I41" s="79"/>
      <c r="J41" s="72"/>
      <c r="K41" s="72"/>
      <c r="L41" s="72"/>
      <c r="M41" s="72"/>
      <c r="N41" s="73"/>
      <c r="O41" s="75"/>
      <c r="P41" s="49" t="s">
        <v>3</v>
      </c>
    </row>
    <row r="42" spans="1:16" ht="30">
      <c r="A42" s="55"/>
      <c r="B42" s="65"/>
      <c r="C42" s="67"/>
      <c r="D42" s="98"/>
      <c r="E42" s="98"/>
      <c r="F42" s="67"/>
      <c r="G42" s="98"/>
      <c r="H42" s="67"/>
      <c r="I42" s="67"/>
      <c r="J42" s="71"/>
      <c r="K42" s="71"/>
      <c r="L42" s="71"/>
      <c r="M42" s="71"/>
      <c r="N42" s="69"/>
      <c r="O42" s="76"/>
      <c r="P42" s="32" t="s">
        <v>37</v>
      </c>
    </row>
    <row r="43" spans="1:16" ht="15.75">
      <c r="A43" s="94" t="s">
        <v>85</v>
      </c>
      <c r="B43" s="94"/>
      <c r="C43" s="2">
        <f>SUM(C35:C42)</f>
        <v>161137.99999999997</v>
      </c>
      <c r="D43" s="2">
        <f aca="true" t="shared" si="5" ref="D43:N43">SUM(D35:D42)</f>
        <v>0</v>
      </c>
      <c r="E43" s="2">
        <f t="shared" si="5"/>
        <v>45317.8</v>
      </c>
      <c r="F43" s="2">
        <f t="shared" si="5"/>
        <v>79895.8</v>
      </c>
      <c r="G43" s="2">
        <f t="shared" si="5"/>
        <v>8000</v>
      </c>
      <c r="H43" s="2">
        <f t="shared" si="5"/>
        <v>27924.4</v>
      </c>
      <c r="I43" s="2">
        <f t="shared" si="5"/>
        <v>170846.6</v>
      </c>
      <c r="J43" s="2">
        <f t="shared" si="5"/>
        <v>0</v>
      </c>
      <c r="K43" s="2">
        <f t="shared" si="5"/>
        <v>42915.6</v>
      </c>
      <c r="L43" s="2">
        <f t="shared" si="5"/>
        <v>79894.3</v>
      </c>
      <c r="M43" s="2">
        <f t="shared" si="5"/>
        <v>8000</v>
      </c>
      <c r="N43" s="2">
        <f t="shared" si="5"/>
        <v>40036.7</v>
      </c>
      <c r="O43" s="36">
        <f>I43/C43*100</f>
        <v>106.02502203080593</v>
      </c>
      <c r="P43" s="27"/>
    </row>
    <row r="44" spans="1:16" ht="15.75" customHeight="1">
      <c r="A44" s="93" t="s">
        <v>86</v>
      </c>
      <c r="B44" s="93"/>
      <c r="C44" s="93"/>
      <c r="D44" s="93"/>
      <c r="E44" s="93"/>
      <c r="F44" s="93"/>
      <c r="G44" s="93"/>
      <c r="H44" s="93"/>
      <c r="I44" s="93"/>
      <c r="J44" s="93"/>
      <c r="K44" s="93"/>
      <c r="L44" s="93"/>
      <c r="M44" s="93"/>
      <c r="N44" s="93"/>
      <c r="O44" s="93"/>
      <c r="P44" s="93"/>
    </row>
    <row r="45" spans="1:16" ht="88.5" customHeight="1">
      <c r="A45" s="4">
        <v>1</v>
      </c>
      <c r="B45" s="1" t="s">
        <v>6</v>
      </c>
      <c r="C45" s="24">
        <f aca="true" t="shared" si="6" ref="C45:C51">SUM(D45:H45)</f>
        <v>156932.7</v>
      </c>
      <c r="D45" s="13"/>
      <c r="E45" s="12">
        <v>90824.3</v>
      </c>
      <c r="F45" s="9">
        <v>60418.4</v>
      </c>
      <c r="G45" s="12">
        <v>5690</v>
      </c>
      <c r="H45" s="13"/>
      <c r="I45" s="12">
        <f aca="true" t="shared" si="7" ref="I45:I51">SUM(J45:N45)</f>
        <v>120223.6</v>
      </c>
      <c r="J45" s="33"/>
      <c r="K45" s="34">
        <v>52964.3</v>
      </c>
      <c r="L45" s="33">
        <v>61569.3</v>
      </c>
      <c r="M45" s="34">
        <v>5690</v>
      </c>
      <c r="N45" s="33"/>
      <c r="O45" s="34">
        <f>I45/C45*100</f>
        <v>76.6083805350956</v>
      </c>
      <c r="P45" s="30"/>
    </row>
    <row r="46" spans="1:16" ht="15.75">
      <c r="A46" s="4"/>
      <c r="B46" s="1" t="s">
        <v>14</v>
      </c>
      <c r="C46" s="11"/>
      <c r="D46" s="13"/>
      <c r="E46" s="14"/>
      <c r="F46" s="9"/>
      <c r="G46" s="11"/>
      <c r="H46" s="13"/>
      <c r="I46" s="33"/>
      <c r="J46" s="33"/>
      <c r="K46" s="33"/>
      <c r="L46" s="33"/>
      <c r="M46" s="33"/>
      <c r="N46" s="33"/>
      <c r="O46" s="33"/>
      <c r="P46" s="30"/>
    </row>
    <row r="47" spans="1:16" ht="105" customHeight="1">
      <c r="A47" s="7" t="s">
        <v>15</v>
      </c>
      <c r="B47" s="1" t="s">
        <v>22</v>
      </c>
      <c r="C47" s="12">
        <f t="shared" si="6"/>
        <v>95043.1</v>
      </c>
      <c r="D47" s="13"/>
      <c r="E47" s="12">
        <v>57500</v>
      </c>
      <c r="F47" s="9">
        <v>37543.1</v>
      </c>
      <c r="G47" s="11"/>
      <c r="H47" s="13"/>
      <c r="I47" s="12">
        <f t="shared" si="7"/>
        <v>74826.7</v>
      </c>
      <c r="J47" s="33"/>
      <c r="K47" s="33">
        <v>37283.6</v>
      </c>
      <c r="L47" s="33">
        <v>37543.1</v>
      </c>
      <c r="M47" s="33"/>
      <c r="N47" s="33"/>
      <c r="O47" s="34">
        <f aca="true" t="shared" si="8" ref="O47:O52">I47/C47*100</f>
        <v>78.72922916024413</v>
      </c>
      <c r="P47" s="38" t="s">
        <v>38</v>
      </c>
    </row>
    <row r="48" spans="1:16" ht="121.5" customHeight="1">
      <c r="A48" s="7" t="s">
        <v>16</v>
      </c>
      <c r="B48" s="5" t="s">
        <v>54</v>
      </c>
      <c r="C48" s="12">
        <f t="shared" si="6"/>
        <v>15738</v>
      </c>
      <c r="D48" s="13"/>
      <c r="E48" s="12">
        <v>12000</v>
      </c>
      <c r="F48" s="12">
        <v>2238</v>
      </c>
      <c r="G48" s="12">
        <v>1500</v>
      </c>
      <c r="H48" s="13"/>
      <c r="I48" s="12">
        <f t="shared" si="7"/>
        <v>14102.400000000001</v>
      </c>
      <c r="J48" s="33"/>
      <c r="K48" s="33">
        <v>10456.1</v>
      </c>
      <c r="L48" s="34">
        <v>2146.3</v>
      </c>
      <c r="M48" s="34">
        <v>1500</v>
      </c>
      <c r="N48" s="33"/>
      <c r="O48" s="34">
        <f t="shared" si="8"/>
        <v>89.60731986275259</v>
      </c>
      <c r="P48" s="25" t="s">
        <v>39</v>
      </c>
    </row>
    <row r="49" spans="1:16" ht="140.25" customHeight="1">
      <c r="A49" s="7" t="s">
        <v>17</v>
      </c>
      <c r="B49" s="1" t="s">
        <v>20</v>
      </c>
      <c r="C49" s="12">
        <f t="shared" si="6"/>
        <v>15348</v>
      </c>
      <c r="D49" s="13"/>
      <c r="E49" s="12">
        <v>15085</v>
      </c>
      <c r="F49" s="12">
        <v>263</v>
      </c>
      <c r="G49" s="11"/>
      <c r="H49" s="13"/>
      <c r="I49" s="12">
        <f t="shared" si="7"/>
        <v>1619.8</v>
      </c>
      <c r="J49" s="33"/>
      <c r="K49" s="33">
        <v>1376.7</v>
      </c>
      <c r="L49" s="33">
        <v>243.1</v>
      </c>
      <c r="M49" s="33"/>
      <c r="N49" s="33"/>
      <c r="O49" s="34">
        <f t="shared" si="8"/>
        <v>10.553818087047171</v>
      </c>
      <c r="P49" s="25" t="s">
        <v>40</v>
      </c>
    </row>
    <row r="50" spans="1:16" ht="56.25" customHeight="1">
      <c r="A50" s="7" t="s">
        <v>18</v>
      </c>
      <c r="B50" s="5" t="s">
        <v>41</v>
      </c>
      <c r="C50" s="12">
        <f t="shared" si="6"/>
        <v>5300</v>
      </c>
      <c r="D50" s="13"/>
      <c r="E50" s="14"/>
      <c r="F50" s="12">
        <v>5100</v>
      </c>
      <c r="G50" s="12">
        <v>200</v>
      </c>
      <c r="H50" s="13"/>
      <c r="I50" s="12">
        <f t="shared" si="7"/>
        <v>5261.9</v>
      </c>
      <c r="J50" s="33"/>
      <c r="K50" s="33"/>
      <c r="L50" s="33">
        <v>5061.9</v>
      </c>
      <c r="M50" s="34">
        <v>200</v>
      </c>
      <c r="N50" s="33"/>
      <c r="O50" s="34">
        <f t="shared" si="8"/>
        <v>99.28113207547169</v>
      </c>
      <c r="P50" s="25" t="s">
        <v>145</v>
      </c>
    </row>
    <row r="51" spans="1:16" ht="96" customHeight="1">
      <c r="A51" s="7" t="s">
        <v>19</v>
      </c>
      <c r="B51" s="5" t="s">
        <v>21</v>
      </c>
      <c r="C51" s="12">
        <f t="shared" si="6"/>
        <v>3202.9</v>
      </c>
      <c r="D51" s="13"/>
      <c r="E51" s="14"/>
      <c r="F51" s="9">
        <v>575.9</v>
      </c>
      <c r="G51" s="12">
        <v>2627</v>
      </c>
      <c r="H51" s="13"/>
      <c r="I51" s="12">
        <f t="shared" si="7"/>
        <v>3202.9</v>
      </c>
      <c r="J51" s="13"/>
      <c r="K51" s="14"/>
      <c r="L51" s="9">
        <v>575.9</v>
      </c>
      <c r="M51" s="12">
        <v>2627</v>
      </c>
      <c r="N51" s="13"/>
      <c r="O51" s="34">
        <f t="shared" si="8"/>
        <v>100</v>
      </c>
      <c r="P51" s="25" t="s">
        <v>42</v>
      </c>
    </row>
    <row r="52" spans="1:16" ht="15.75">
      <c r="A52" s="94" t="s">
        <v>87</v>
      </c>
      <c r="B52" s="94"/>
      <c r="C52" s="2">
        <f aca="true" t="shared" si="9" ref="C52:N52">SUM(C45)</f>
        <v>156932.7</v>
      </c>
      <c r="D52" s="20">
        <f t="shared" si="9"/>
        <v>0</v>
      </c>
      <c r="E52" s="2">
        <f t="shared" si="9"/>
        <v>90824.3</v>
      </c>
      <c r="F52" s="2">
        <f t="shared" si="9"/>
        <v>60418.4</v>
      </c>
      <c r="G52" s="2">
        <f t="shared" si="9"/>
        <v>5690</v>
      </c>
      <c r="H52" s="20">
        <f t="shared" si="9"/>
        <v>0</v>
      </c>
      <c r="I52" s="2">
        <f t="shared" si="9"/>
        <v>120223.6</v>
      </c>
      <c r="J52" s="20">
        <f t="shared" si="9"/>
        <v>0</v>
      </c>
      <c r="K52" s="2">
        <f t="shared" si="9"/>
        <v>52964.3</v>
      </c>
      <c r="L52" s="2">
        <f t="shared" si="9"/>
        <v>61569.3</v>
      </c>
      <c r="M52" s="2">
        <f t="shared" si="9"/>
        <v>5690</v>
      </c>
      <c r="N52" s="20">
        <f t="shared" si="9"/>
        <v>0</v>
      </c>
      <c r="O52" s="42">
        <f t="shared" si="8"/>
        <v>76.6083805350956</v>
      </c>
      <c r="P52" s="30"/>
    </row>
    <row r="53" spans="1:16" ht="15.75" customHeight="1">
      <c r="A53" s="93" t="s">
        <v>88</v>
      </c>
      <c r="B53" s="93"/>
      <c r="C53" s="93"/>
      <c r="D53" s="93"/>
      <c r="E53" s="93"/>
      <c r="F53" s="93"/>
      <c r="G53" s="93"/>
      <c r="H53" s="93"/>
      <c r="I53" s="93"/>
      <c r="J53" s="93"/>
      <c r="K53" s="93"/>
      <c r="L53" s="93"/>
      <c r="M53" s="93"/>
      <c r="N53" s="93"/>
      <c r="O53" s="93"/>
      <c r="P53" s="93"/>
    </row>
    <row r="54" spans="1:16" ht="15.75" customHeight="1">
      <c r="A54" s="100" t="s">
        <v>10</v>
      </c>
      <c r="B54" s="101"/>
      <c r="C54" s="101"/>
      <c r="D54" s="101"/>
      <c r="E54" s="101"/>
      <c r="F54" s="101"/>
      <c r="G54" s="101"/>
      <c r="H54" s="101"/>
      <c r="I54" s="101"/>
      <c r="J54" s="101"/>
      <c r="K54" s="101"/>
      <c r="L54" s="101"/>
      <c r="M54" s="101"/>
      <c r="N54" s="101"/>
      <c r="O54" s="101"/>
      <c r="P54" s="101"/>
    </row>
    <row r="55" spans="1:16" ht="209.25" customHeight="1">
      <c r="A55" s="4">
        <v>1</v>
      </c>
      <c r="B55" s="1" t="s">
        <v>89</v>
      </c>
      <c r="C55" s="24">
        <f aca="true" t="shared" si="10" ref="C55:C63">SUM(D55:H55)</f>
        <v>2205</v>
      </c>
      <c r="D55" s="23"/>
      <c r="E55" s="23"/>
      <c r="F55" s="24">
        <v>2205</v>
      </c>
      <c r="G55" s="24"/>
      <c r="H55" s="23"/>
      <c r="I55" s="24">
        <f aca="true" t="shared" si="11" ref="I55:I63">SUM(J55:N55)</f>
        <v>2203.371</v>
      </c>
      <c r="J55" s="39"/>
      <c r="K55" s="39"/>
      <c r="L55" s="40">
        <v>2203.371</v>
      </c>
      <c r="M55" s="39"/>
      <c r="N55" s="39"/>
      <c r="O55" s="41">
        <f>I55/C55*100</f>
        <v>99.9261224489796</v>
      </c>
      <c r="P55" s="25" t="s">
        <v>129</v>
      </c>
    </row>
    <row r="56" spans="1:16" ht="51.75" customHeight="1">
      <c r="A56" s="4">
        <v>2</v>
      </c>
      <c r="B56" s="1" t="s">
        <v>115</v>
      </c>
      <c r="C56" s="24">
        <f t="shared" si="10"/>
        <v>90</v>
      </c>
      <c r="D56" s="23"/>
      <c r="E56" s="23"/>
      <c r="F56" s="24">
        <v>90</v>
      </c>
      <c r="G56" s="24"/>
      <c r="H56" s="23"/>
      <c r="I56" s="24">
        <f t="shared" si="11"/>
        <v>86.757</v>
      </c>
      <c r="J56" s="39"/>
      <c r="K56" s="39"/>
      <c r="L56" s="40">
        <v>86.757</v>
      </c>
      <c r="M56" s="39"/>
      <c r="N56" s="39"/>
      <c r="O56" s="41">
        <f aca="true" t="shared" si="12" ref="O56:O63">I56/C56*100</f>
        <v>96.39666666666668</v>
      </c>
      <c r="P56" s="25" t="s">
        <v>122</v>
      </c>
    </row>
    <row r="57" spans="1:16" ht="70.5" customHeight="1">
      <c r="A57" s="4">
        <v>3</v>
      </c>
      <c r="B57" s="1" t="s">
        <v>90</v>
      </c>
      <c r="C57" s="24">
        <f t="shared" si="10"/>
        <v>50</v>
      </c>
      <c r="D57" s="24"/>
      <c r="E57" s="24"/>
      <c r="F57" s="24">
        <v>50</v>
      </c>
      <c r="G57" s="24"/>
      <c r="H57" s="24"/>
      <c r="I57" s="24">
        <f t="shared" si="11"/>
        <v>49.9</v>
      </c>
      <c r="J57" s="39"/>
      <c r="K57" s="39"/>
      <c r="L57" s="40">
        <v>49.9</v>
      </c>
      <c r="M57" s="39"/>
      <c r="N57" s="39"/>
      <c r="O57" s="41">
        <f t="shared" si="12"/>
        <v>99.8</v>
      </c>
      <c r="P57" s="25" t="s">
        <v>123</v>
      </c>
    </row>
    <row r="58" spans="1:16" ht="131.25" customHeight="1">
      <c r="A58" s="4">
        <v>4</v>
      </c>
      <c r="B58" s="1" t="s">
        <v>99</v>
      </c>
      <c r="C58" s="24">
        <f>SUM(D58:H58)</f>
        <v>280</v>
      </c>
      <c r="D58" s="24"/>
      <c r="E58" s="24"/>
      <c r="F58" s="24">
        <v>280</v>
      </c>
      <c r="G58" s="24"/>
      <c r="H58" s="24"/>
      <c r="I58" s="24">
        <f t="shared" si="11"/>
        <v>277.384</v>
      </c>
      <c r="J58" s="39"/>
      <c r="K58" s="39"/>
      <c r="L58" s="40">
        <v>277.384</v>
      </c>
      <c r="M58" s="39"/>
      <c r="N58" s="39"/>
      <c r="O58" s="41">
        <f t="shared" si="12"/>
        <v>99.0657142857143</v>
      </c>
      <c r="P58" s="25" t="s">
        <v>124</v>
      </c>
    </row>
    <row r="59" spans="1:16" ht="138" customHeight="1">
      <c r="A59" s="4">
        <v>5</v>
      </c>
      <c r="B59" s="1" t="s">
        <v>100</v>
      </c>
      <c r="C59" s="24">
        <f t="shared" si="10"/>
        <v>150</v>
      </c>
      <c r="D59" s="24"/>
      <c r="E59" s="24"/>
      <c r="F59" s="24">
        <v>150</v>
      </c>
      <c r="G59" s="24"/>
      <c r="H59" s="24"/>
      <c r="I59" s="24">
        <f t="shared" si="11"/>
        <v>148.9</v>
      </c>
      <c r="J59" s="39"/>
      <c r="K59" s="39"/>
      <c r="L59" s="40">
        <v>148.9</v>
      </c>
      <c r="M59" s="39"/>
      <c r="N59" s="39"/>
      <c r="O59" s="41">
        <f t="shared" si="12"/>
        <v>99.26666666666667</v>
      </c>
      <c r="P59" s="25" t="s">
        <v>125</v>
      </c>
    </row>
    <row r="60" spans="1:16" ht="83.25" customHeight="1">
      <c r="A60" s="4">
        <v>6</v>
      </c>
      <c r="B60" s="1" t="s">
        <v>101</v>
      </c>
      <c r="C60" s="24">
        <f t="shared" si="10"/>
        <v>200</v>
      </c>
      <c r="D60" s="24"/>
      <c r="E60" s="24"/>
      <c r="F60" s="24">
        <v>200</v>
      </c>
      <c r="G60" s="24"/>
      <c r="H60" s="24"/>
      <c r="I60" s="24">
        <f t="shared" si="11"/>
        <v>199.5</v>
      </c>
      <c r="J60" s="39"/>
      <c r="K60" s="39"/>
      <c r="L60" s="40">
        <v>199.5</v>
      </c>
      <c r="M60" s="39"/>
      <c r="N60" s="39"/>
      <c r="O60" s="41">
        <f t="shared" si="12"/>
        <v>99.75</v>
      </c>
      <c r="P60" s="25" t="s">
        <v>126</v>
      </c>
    </row>
    <row r="61" spans="1:16" ht="53.25" customHeight="1">
      <c r="A61" s="4">
        <v>7</v>
      </c>
      <c r="B61" s="1" t="s">
        <v>102</v>
      </c>
      <c r="C61" s="24">
        <f t="shared" si="10"/>
        <v>250</v>
      </c>
      <c r="D61" s="24"/>
      <c r="E61" s="24"/>
      <c r="F61" s="24">
        <v>250</v>
      </c>
      <c r="G61" s="24"/>
      <c r="H61" s="24"/>
      <c r="I61" s="24">
        <f t="shared" si="11"/>
        <v>247.4</v>
      </c>
      <c r="J61" s="39"/>
      <c r="K61" s="39"/>
      <c r="L61" s="40">
        <v>247.4</v>
      </c>
      <c r="M61" s="39"/>
      <c r="N61" s="39"/>
      <c r="O61" s="41">
        <f t="shared" si="12"/>
        <v>98.96000000000001</v>
      </c>
      <c r="P61" s="25" t="s">
        <v>127</v>
      </c>
    </row>
    <row r="62" spans="1:16" ht="75">
      <c r="A62" s="4">
        <v>8</v>
      </c>
      <c r="B62" s="1" t="s">
        <v>103</v>
      </c>
      <c r="C62" s="24">
        <f t="shared" si="10"/>
        <v>170</v>
      </c>
      <c r="D62" s="24"/>
      <c r="E62" s="24"/>
      <c r="F62" s="24">
        <v>170</v>
      </c>
      <c r="G62" s="24"/>
      <c r="H62" s="24"/>
      <c r="I62" s="24">
        <f t="shared" si="11"/>
        <v>168.3</v>
      </c>
      <c r="J62" s="39"/>
      <c r="K62" s="39"/>
      <c r="L62" s="40">
        <v>168.3</v>
      </c>
      <c r="M62" s="39"/>
      <c r="N62" s="39"/>
      <c r="O62" s="41">
        <f t="shared" si="12"/>
        <v>99.00000000000001</v>
      </c>
      <c r="P62" s="25" t="s">
        <v>130</v>
      </c>
    </row>
    <row r="63" spans="1:16" ht="97.5" customHeight="1">
      <c r="A63" s="4">
        <v>9</v>
      </c>
      <c r="B63" s="1" t="s">
        <v>104</v>
      </c>
      <c r="C63" s="24">
        <f t="shared" si="10"/>
        <v>205</v>
      </c>
      <c r="D63" s="24"/>
      <c r="E63" s="24"/>
      <c r="F63" s="24">
        <v>205</v>
      </c>
      <c r="G63" s="24"/>
      <c r="H63" s="24"/>
      <c r="I63" s="24">
        <f t="shared" si="11"/>
        <v>200.6</v>
      </c>
      <c r="J63" s="39"/>
      <c r="K63" s="39"/>
      <c r="L63" s="40">
        <v>200.6</v>
      </c>
      <c r="M63" s="39"/>
      <c r="N63" s="39"/>
      <c r="O63" s="41">
        <f t="shared" si="12"/>
        <v>97.85365853658536</v>
      </c>
      <c r="P63" s="25" t="s">
        <v>128</v>
      </c>
    </row>
    <row r="64" spans="1:16" ht="36" customHeight="1">
      <c r="A64" s="94" t="s">
        <v>105</v>
      </c>
      <c r="B64" s="94"/>
      <c r="C64" s="23">
        <f aca="true" t="shared" si="13" ref="C64:H64">SUM(C55:C63)</f>
        <v>3600</v>
      </c>
      <c r="D64" s="23">
        <f t="shared" si="13"/>
        <v>0</v>
      </c>
      <c r="E64" s="23">
        <f t="shared" si="13"/>
        <v>0</v>
      </c>
      <c r="F64" s="23">
        <f t="shared" si="13"/>
        <v>3600</v>
      </c>
      <c r="G64" s="23">
        <f>SUM(G55:G63)</f>
        <v>0</v>
      </c>
      <c r="H64" s="23">
        <f t="shared" si="13"/>
        <v>0</v>
      </c>
      <c r="I64" s="23">
        <f aca="true" t="shared" si="14" ref="I64:N64">SUM(I55:I63)</f>
        <v>3582.1120000000005</v>
      </c>
      <c r="J64" s="23">
        <f t="shared" si="14"/>
        <v>0</v>
      </c>
      <c r="K64" s="23">
        <f t="shared" si="14"/>
        <v>0</v>
      </c>
      <c r="L64" s="23">
        <f t="shared" si="14"/>
        <v>3582.1120000000005</v>
      </c>
      <c r="M64" s="23">
        <f t="shared" si="14"/>
        <v>0</v>
      </c>
      <c r="N64" s="23">
        <f t="shared" si="14"/>
        <v>0</v>
      </c>
      <c r="O64" s="42">
        <f>I64/C64*100</f>
        <v>99.50311111111112</v>
      </c>
      <c r="P64" s="27"/>
    </row>
    <row r="65" spans="1:16" ht="15.75" customHeight="1">
      <c r="A65" s="100" t="s">
        <v>11</v>
      </c>
      <c r="B65" s="101"/>
      <c r="C65" s="101"/>
      <c r="D65" s="101"/>
      <c r="E65" s="101"/>
      <c r="F65" s="101"/>
      <c r="G65" s="101"/>
      <c r="H65" s="101"/>
      <c r="I65" s="101"/>
      <c r="J65" s="101"/>
      <c r="K65" s="101"/>
      <c r="L65" s="101"/>
      <c r="M65" s="101"/>
      <c r="N65" s="101"/>
      <c r="O65" s="101"/>
      <c r="P65" s="101"/>
    </row>
    <row r="66" spans="1:16" ht="66.75" customHeight="1">
      <c r="A66" s="7" t="s">
        <v>143</v>
      </c>
      <c r="B66" s="1" t="s">
        <v>7</v>
      </c>
      <c r="C66" s="24">
        <f>SUM(D66:H66)</f>
        <v>676</v>
      </c>
      <c r="D66" s="24"/>
      <c r="E66" s="24"/>
      <c r="F66" s="24">
        <v>676</v>
      </c>
      <c r="G66" s="24"/>
      <c r="H66" s="24"/>
      <c r="I66" s="24">
        <f>SUM(J66:N66)</f>
        <v>647.9</v>
      </c>
      <c r="J66" s="39"/>
      <c r="K66" s="24"/>
      <c r="L66" s="24">
        <v>647.9</v>
      </c>
      <c r="M66" s="24"/>
      <c r="N66" s="24"/>
      <c r="O66" s="34">
        <f aca="true" t="shared" si="15" ref="O66:O71">I66/C66*100</f>
        <v>95.84319526627219</v>
      </c>
      <c r="P66" s="25" t="s">
        <v>44</v>
      </c>
    </row>
    <row r="67" spans="1:16" ht="202.5" customHeight="1">
      <c r="A67" s="7" t="s">
        <v>116</v>
      </c>
      <c r="B67" s="1" t="s">
        <v>106</v>
      </c>
      <c r="C67" s="24">
        <f>SUM(D67:H67)</f>
        <v>1614</v>
      </c>
      <c r="D67" s="24"/>
      <c r="E67" s="24">
        <v>326</v>
      </c>
      <c r="F67" s="24">
        <v>768</v>
      </c>
      <c r="G67" s="24">
        <v>250</v>
      </c>
      <c r="H67" s="24">
        <v>270</v>
      </c>
      <c r="I67" s="24">
        <f>SUM(J67:N67)</f>
        <v>1557.116</v>
      </c>
      <c r="J67" s="39"/>
      <c r="K67" s="24">
        <v>326</v>
      </c>
      <c r="L67" s="24">
        <v>711.2</v>
      </c>
      <c r="M67" s="24">
        <v>245.7</v>
      </c>
      <c r="N67" s="24">
        <v>274.216</v>
      </c>
      <c r="O67" s="34">
        <f t="shared" si="15"/>
        <v>96.47558859975217</v>
      </c>
      <c r="P67" s="25" t="s">
        <v>45</v>
      </c>
    </row>
    <row r="68" spans="1:16" ht="97.5" customHeight="1">
      <c r="A68" s="7" t="s">
        <v>117</v>
      </c>
      <c r="B68" s="1" t="s">
        <v>107</v>
      </c>
      <c r="C68" s="24">
        <f>SUM(D68:H68)</f>
        <v>186.5</v>
      </c>
      <c r="D68" s="24"/>
      <c r="E68" s="24"/>
      <c r="F68" s="24">
        <v>186.5</v>
      </c>
      <c r="G68" s="24"/>
      <c r="H68" s="24"/>
      <c r="I68" s="24">
        <f>SUM(J68:N68)</f>
        <v>186.473</v>
      </c>
      <c r="J68" s="39"/>
      <c r="K68" s="24"/>
      <c r="L68" s="24">
        <v>186.473</v>
      </c>
      <c r="M68" s="24"/>
      <c r="N68" s="24"/>
      <c r="O68" s="34">
        <f t="shared" si="15"/>
        <v>99.98552278820377</v>
      </c>
      <c r="P68" s="25" t="s">
        <v>48</v>
      </c>
    </row>
    <row r="69" spans="1:16" ht="87.75" customHeight="1">
      <c r="A69" s="7" t="s">
        <v>118</v>
      </c>
      <c r="B69" s="1" t="s">
        <v>108</v>
      </c>
      <c r="C69" s="24">
        <f>SUM(D69:H69)</f>
        <v>571.5</v>
      </c>
      <c r="D69" s="24"/>
      <c r="E69" s="24"/>
      <c r="F69" s="24">
        <v>571.5</v>
      </c>
      <c r="G69" s="24"/>
      <c r="H69" s="24"/>
      <c r="I69" s="24">
        <f>SUM(J69:N69)</f>
        <v>571.5</v>
      </c>
      <c r="J69" s="39"/>
      <c r="K69" s="24"/>
      <c r="L69" s="24">
        <v>571.5</v>
      </c>
      <c r="M69" s="24"/>
      <c r="N69" s="24"/>
      <c r="O69" s="34">
        <f t="shared" si="15"/>
        <v>100</v>
      </c>
      <c r="P69" s="25" t="s">
        <v>46</v>
      </c>
    </row>
    <row r="70" spans="1:16" ht="86.25" customHeight="1">
      <c r="A70" s="7" t="s">
        <v>119</v>
      </c>
      <c r="B70" s="1" t="s">
        <v>109</v>
      </c>
      <c r="C70" s="24">
        <f>SUM(D70:H70)</f>
        <v>66</v>
      </c>
      <c r="D70" s="24"/>
      <c r="E70" s="24"/>
      <c r="F70" s="24">
        <v>66</v>
      </c>
      <c r="G70" s="24"/>
      <c r="H70" s="24"/>
      <c r="I70" s="24">
        <f>SUM(J70:N70)</f>
        <v>66</v>
      </c>
      <c r="J70" s="39"/>
      <c r="K70" s="24"/>
      <c r="L70" s="24">
        <v>66</v>
      </c>
      <c r="M70" s="24"/>
      <c r="N70" s="24"/>
      <c r="O70" s="34">
        <f t="shared" si="15"/>
        <v>100</v>
      </c>
      <c r="P70" s="25" t="s">
        <v>47</v>
      </c>
    </row>
    <row r="71" spans="1:16" ht="33.75" customHeight="1">
      <c r="A71" s="94" t="s">
        <v>13</v>
      </c>
      <c r="B71" s="94"/>
      <c r="C71" s="23">
        <f>SUM(C66:C70)</f>
        <v>3114</v>
      </c>
      <c r="D71" s="23">
        <f aca="true" t="shared" si="16" ref="D71:N71">SUM(D66:D70)</f>
        <v>0</v>
      </c>
      <c r="E71" s="23">
        <f t="shared" si="16"/>
        <v>326</v>
      </c>
      <c r="F71" s="23">
        <f t="shared" si="16"/>
        <v>2268</v>
      </c>
      <c r="G71" s="23">
        <f t="shared" si="16"/>
        <v>250</v>
      </c>
      <c r="H71" s="23">
        <f t="shared" si="16"/>
        <v>270</v>
      </c>
      <c r="I71" s="23">
        <f t="shared" si="16"/>
        <v>3028.989</v>
      </c>
      <c r="J71" s="23">
        <f t="shared" si="16"/>
        <v>0</v>
      </c>
      <c r="K71" s="23">
        <f t="shared" si="16"/>
        <v>326</v>
      </c>
      <c r="L71" s="23">
        <f t="shared" si="16"/>
        <v>2183.073</v>
      </c>
      <c r="M71" s="23">
        <f t="shared" si="16"/>
        <v>245.7</v>
      </c>
      <c r="N71" s="23">
        <f t="shared" si="16"/>
        <v>274.216</v>
      </c>
      <c r="O71" s="42">
        <f t="shared" si="15"/>
        <v>97.27003853564547</v>
      </c>
      <c r="P71" s="43"/>
    </row>
    <row r="72" spans="1:16" ht="15.75" customHeight="1">
      <c r="A72" s="88" t="s">
        <v>12</v>
      </c>
      <c r="B72" s="89"/>
      <c r="C72" s="89"/>
      <c r="D72" s="89"/>
      <c r="E72" s="89"/>
      <c r="F72" s="89"/>
      <c r="G72" s="89"/>
      <c r="H72" s="89"/>
      <c r="I72" s="89"/>
      <c r="J72" s="89"/>
      <c r="K72" s="89"/>
      <c r="L72" s="89"/>
      <c r="M72" s="89"/>
      <c r="N72" s="89"/>
      <c r="O72" s="89"/>
      <c r="P72" s="90"/>
    </row>
    <row r="73" spans="1:16" ht="63.75" customHeight="1">
      <c r="A73" s="54">
        <v>15</v>
      </c>
      <c r="B73" s="64" t="s">
        <v>142</v>
      </c>
      <c r="C73" s="66">
        <f>SUM(D73:H73)</f>
        <v>2550</v>
      </c>
      <c r="D73" s="66"/>
      <c r="E73" s="66">
        <v>1200</v>
      </c>
      <c r="F73" s="66">
        <v>850</v>
      </c>
      <c r="G73" s="66">
        <v>500</v>
      </c>
      <c r="H73" s="66"/>
      <c r="I73" s="66">
        <f>SUM(J73:N73)</f>
        <v>2550</v>
      </c>
      <c r="J73" s="66"/>
      <c r="K73" s="66">
        <v>1200</v>
      </c>
      <c r="L73" s="66">
        <v>850</v>
      </c>
      <c r="M73" s="66">
        <v>500</v>
      </c>
      <c r="N73" s="66"/>
      <c r="O73" s="68">
        <f>I73/C73*100</f>
        <v>100</v>
      </c>
      <c r="P73" s="31" t="s">
        <v>50</v>
      </c>
    </row>
    <row r="74" spans="1:16" ht="157.5" customHeight="1">
      <c r="A74" s="55"/>
      <c r="B74" s="65"/>
      <c r="C74" s="67"/>
      <c r="D74" s="67"/>
      <c r="E74" s="67"/>
      <c r="F74" s="67"/>
      <c r="G74" s="67"/>
      <c r="H74" s="67"/>
      <c r="I74" s="67"/>
      <c r="J74" s="67"/>
      <c r="K74" s="67"/>
      <c r="L74" s="67"/>
      <c r="M74" s="67"/>
      <c r="N74" s="67"/>
      <c r="O74" s="69"/>
      <c r="P74" s="32" t="s">
        <v>43</v>
      </c>
    </row>
    <row r="75" spans="1:16" ht="189.75" customHeight="1">
      <c r="A75" s="54">
        <v>16</v>
      </c>
      <c r="B75" s="64" t="s">
        <v>110</v>
      </c>
      <c r="C75" s="66">
        <f>SUM(D75:H75)</f>
        <v>830</v>
      </c>
      <c r="D75" s="77"/>
      <c r="E75" s="77"/>
      <c r="F75" s="66">
        <v>830</v>
      </c>
      <c r="G75" s="77"/>
      <c r="H75" s="77"/>
      <c r="I75" s="66">
        <f>SUM(J75:N75)</f>
        <v>829.7</v>
      </c>
      <c r="J75" s="70"/>
      <c r="K75" s="70"/>
      <c r="L75" s="70">
        <v>829.7</v>
      </c>
      <c r="M75" s="70"/>
      <c r="N75" s="70"/>
      <c r="O75" s="68">
        <f>I75/C75*100</f>
        <v>99.96385542168676</v>
      </c>
      <c r="P75" s="45" t="s">
        <v>96</v>
      </c>
    </row>
    <row r="76" spans="1:16" ht="84" customHeight="1">
      <c r="A76" s="55"/>
      <c r="B76" s="65"/>
      <c r="C76" s="67"/>
      <c r="D76" s="78"/>
      <c r="E76" s="78"/>
      <c r="F76" s="67"/>
      <c r="G76" s="78"/>
      <c r="H76" s="78"/>
      <c r="I76" s="67"/>
      <c r="J76" s="71"/>
      <c r="K76" s="71"/>
      <c r="L76" s="71"/>
      <c r="M76" s="71"/>
      <c r="N76" s="71"/>
      <c r="O76" s="69"/>
      <c r="P76" s="46" t="s">
        <v>97</v>
      </c>
    </row>
    <row r="77" spans="1:16" ht="126.75" customHeight="1">
      <c r="A77" s="21">
        <v>17</v>
      </c>
      <c r="B77" s="22" t="s">
        <v>111</v>
      </c>
      <c r="C77" s="28">
        <f>SUM(D77:H77)</f>
        <v>2300</v>
      </c>
      <c r="D77" s="44"/>
      <c r="E77" s="44"/>
      <c r="F77" s="28">
        <v>2300</v>
      </c>
      <c r="G77" s="47"/>
      <c r="H77" s="44"/>
      <c r="I77" s="28">
        <f>SUM(J77:N77)</f>
        <v>2196.2</v>
      </c>
      <c r="J77" s="48"/>
      <c r="K77" s="48"/>
      <c r="L77" s="48">
        <v>2196.2</v>
      </c>
      <c r="M77" s="48"/>
      <c r="N77" s="48"/>
      <c r="O77" s="34">
        <f>I77/C77*100</f>
        <v>95.48695652173912</v>
      </c>
      <c r="P77" s="49" t="s">
        <v>98</v>
      </c>
    </row>
    <row r="78" spans="1:16" ht="231.75" customHeight="1">
      <c r="A78" s="4">
        <v>18</v>
      </c>
      <c r="B78" s="1" t="s">
        <v>5</v>
      </c>
      <c r="C78" s="12">
        <f>SUM(D78:H78)</f>
        <v>1800</v>
      </c>
      <c r="D78" s="12"/>
      <c r="E78" s="12"/>
      <c r="F78" s="12">
        <v>1800</v>
      </c>
      <c r="G78" s="12"/>
      <c r="H78" s="50"/>
      <c r="I78" s="12">
        <f>SUM(J78:N78)</f>
        <v>1797.1</v>
      </c>
      <c r="J78" s="33"/>
      <c r="K78" s="33"/>
      <c r="L78" s="33">
        <v>1797.1</v>
      </c>
      <c r="M78" s="33"/>
      <c r="N78" s="33"/>
      <c r="O78" s="51">
        <f>I78/C78*100</f>
        <v>99.83888888888889</v>
      </c>
      <c r="P78" s="25" t="s">
        <v>4</v>
      </c>
    </row>
    <row r="79" spans="1:16" ht="15.75">
      <c r="A79" s="94" t="s">
        <v>112</v>
      </c>
      <c r="B79" s="94"/>
      <c r="C79" s="2">
        <f aca="true" t="shared" si="17" ref="C79:N79">SUM(C73:C78)</f>
        <v>7480</v>
      </c>
      <c r="D79" s="2">
        <f t="shared" si="17"/>
        <v>0</v>
      </c>
      <c r="E79" s="2">
        <f t="shared" si="17"/>
        <v>1200</v>
      </c>
      <c r="F79" s="2">
        <f t="shared" si="17"/>
        <v>5780</v>
      </c>
      <c r="G79" s="2">
        <f t="shared" si="17"/>
        <v>500</v>
      </c>
      <c r="H79" s="2">
        <f t="shared" si="17"/>
        <v>0</v>
      </c>
      <c r="I79" s="2">
        <f t="shared" si="17"/>
        <v>7373</v>
      </c>
      <c r="J79" s="2">
        <f t="shared" si="17"/>
        <v>0</v>
      </c>
      <c r="K79" s="2">
        <f t="shared" si="17"/>
        <v>1200</v>
      </c>
      <c r="L79" s="2">
        <f t="shared" si="17"/>
        <v>5673</v>
      </c>
      <c r="M79" s="2">
        <f t="shared" si="17"/>
        <v>500</v>
      </c>
      <c r="N79" s="2">
        <f t="shared" si="17"/>
        <v>0</v>
      </c>
      <c r="O79" s="42">
        <f>I79/C79*100</f>
        <v>98.56951871657755</v>
      </c>
      <c r="P79" s="30"/>
    </row>
    <row r="80" spans="1:16" ht="15.75">
      <c r="A80" s="94" t="s">
        <v>113</v>
      </c>
      <c r="B80" s="94"/>
      <c r="C80" s="2">
        <f aca="true" t="shared" si="18" ref="C80:N80">SUM(C64,C71,C79)</f>
        <v>14194</v>
      </c>
      <c r="D80" s="2">
        <f t="shared" si="18"/>
        <v>0</v>
      </c>
      <c r="E80" s="2">
        <f t="shared" si="18"/>
        <v>1526</v>
      </c>
      <c r="F80" s="2">
        <f t="shared" si="18"/>
        <v>11648</v>
      </c>
      <c r="G80" s="2">
        <f t="shared" si="18"/>
        <v>750</v>
      </c>
      <c r="H80" s="2">
        <f t="shared" si="18"/>
        <v>270</v>
      </c>
      <c r="I80" s="2">
        <f t="shared" si="18"/>
        <v>13984.101</v>
      </c>
      <c r="J80" s="2">
        <f t="shared" si="18"/>
        <v>0</v>
      </c>
      <c r="K80" s="2">
        <f t="shared" si="18"/>
        <v>1526</v>
      </c>
      <c r="L80" s="2">
        <f t="shared" si="18"/>
        <v>11438.185000000001</v>
      </c>
      <c r="M80" s="2">
        <f t="shared" si="18"/>
        <v>745.7</v>
      </c>
      <c r="N80" s="2">
        <f t="shared" si="18"/>
        <v>274.216</v>
      </c>
      <c r="O80" s="52">
        <f>I80/C80*100</f>
        <v>98.52121318867127</v>
      </c>
      <c r="P80" s="30"/>
    </row>
    <row r="81" spans="1:16" ht="15.75">
      <c r="A81" s="99" t="s">
        <v>114</v>
      </c>
      <c r="B81" s="99"/>
      <c r="C81" s="3">
        <f aca="true" t="shared" si="19" ref="C81:N81">SUM(C33,C43,C52,C80)</f>
        <v>401160.19999999995</v>
      </c>
      <c r="D81" s="3">
        <f t="shared" si="19"/>
        <v>1443.7</v>
      </c>
      <c r="E81" s="3">
        <f t="shared" si="19"/>
        <v>181599.1</v>
      </c>
      <c r="F81" s="3">
        <f t="shared" si="19"/>
        <v>158273</v>
      </c>
      <c r="G81" s="3">
        <f t="shared" si="19"/>
        <v>14440</v>
      </c>
      <c r="H81" s="3">
        <f t="shared" si="19"/>
        <v>45404.4</v>
      </c>
      <c r="I81" s="3">
        <f t="shared" si="19"/>
        <v>382659.601</v>
      </c>
      <c r="J81" s="3">
        <f t="shared" si="19"/>
        <v>1162.2</v>
      </c>
      <c r="K81" s="3">
        <f t="shared" si="19"/>
        <v>153786</v>
      </c>
      <c r="L81" s="3">
        <f t="shared" si="19"/>
        <v>159064.685</v>
      </c>
      <c r="M81" s="3">
        <f t="shared" si="19"/>
        <v>14435.7</v>
      </c>
      <c r="N81" s="3">
        <f t="shared" si="19"/>
        <v>54211.015999999996</v>
      </c>
      <c r="O81" s="42">
        <f>I81/C81*100</f>
        <v>95.38822669846112</v>
      </c>
      <c r="P81" s="30"/>
    </row>
  </sheetData>
  <sheetProtection/>
  <mergeCells count="97">
    <mergeCell ref="O16:O17"/>
    <mergeCell ref="C16:H17"/>
    <mergeCell ref="I16:N17"/>
    <mergeCell ref="A16:A17"/>
    <mergeCell ref="B16:B17"/>
    <mergeCell ref="F36:F37"/>
    <mergeCell ref="G36:G37"/>
    <mergeCell ref="B36:B37"/>
    <mergeCell ref="O36:O37"/>
    <mergeCell ref="C13:H13"/>
    <mergeCell ref="I13:N13"/>
    <mergeCell ref="K36:K37"/>
    <mergeCell ref="J36:J37"/>
    <mergeCell ref="I36:I37"/>
    <mergeCell ref="H36:H37"/>
    <mergeCell ref="C36:C37"/>
    <mergeCell ref="D36:D37"/>
    <mergeCell ref="E36:E37"/>
    <mergeCell ref="N36:N37"/>
    <mergeCell ref="L36:L37"/>
    <mergeCell ref="A79:B79"/>
    <mergeCell ref="A80:B80"/>
    <mergeCell ref="A44:P44"/>
    <mergeCell ref="A52:B52"/>
    <mergeCell ref="A53:P53"/>
    <mergeCell ref="A54:P54"/>
    <mergeCell ref="G40:G42"/>
    <mergeCell ref="H40:H42"/>
    <mergeCell ref="A36:A37"/>
    <mergeCell ref="A81:B81"/>
    <mergeCell ref="A64:B64"/>
    <mergeCell ref="A65:P65"/>
    <mergeCell ref="A71:B71"/>
    <mergeCell ref="A72:P72"/>
    <mergeCell ref="H75:H76"/>
    <mergeCell ref="I75:I76"/>
    <mergeCell ref="J75:J76"/>
    <mergeCell ref="K75:K76"/>
    <mergeCell ref="L75:L76"/>
    <mergeCell ref="A33:B33"/>
    <mergeCell ref="A34:P34"/>
    <mergeCell ref="A43:B43"/>
    <mergeCell ref="A40:A42"/>
    <mergeCell ref="B40:B42"/>
    <mergeCell ref="C40:C42"/>
    <mergeCell ref="D40:D42"/>
    <mergeCell ref="E40:E42"/>
    <mergeCell ref="F40:F42"/>
    <mergeCell ref="M36:M37"/>
    <mergeCell ref="C9:N9"/>
    <mergeCell ref="O9:O11"/>
    <mergeCell ref="P9:P11"/>
    <mergeCell ref="C10:H10"/>
    <mergeCell ref="I10:N10"/>
    <mergeCell ref="A12:P12"/>
    <mergeCell ref="G75:G76"/>
    <mergeCell ref="I40:I42"/>
    <mergeCell ref="J40:J42"/>
    <mergeCell ref="K40:K42"/>
    <mergeCell ref="L40:L42"/>
    <mergeCell ref="A5:P5"/>
    <mergeCell ref="A6:P6"/>
    <mergeCell ref="A7:P7"/>
    <mergeCell ref="A9:A11"/>
    <mergeCell ref="B9:B11"/>
    <mergeCell ref="G73:G74"/>
    <mergeCell ref="M40:M42"/>
    <mergeCell ref="N40:N42"/>
    <mergeCell ref="O40:O42"/>
    <mergeCell ref="A75:A76"/>
    <mergeCell ref="B75:B76"/>
    <mergeCell ref="C75:C76"/>
    <mergeCell ref="D75:D76"/>
    <mergeCell ref="E75:E76"/>
    <mergeCell ref="F75:F76"/>
    <mergeCell ref="A73:A74"/>
    <mergeCell ref="B73:B74"/>
    <mergeCell ref="C73:C74"/>
    <mergeCell ref="D73:D74"/>
    <mergeCell ref="E73:E74"/>
    <mergeCell ref="F73:F74"/>
    <mergeCell ref="K73:K74"/>
    <mergeCell ref="L73:L74"/>
    <mergeCell ref="M73:M74"/>
    <mergeCell ref="M75:M76"/>
    <mergeCell ref="N75:N76"/>
    <mergeCell ref="O75:O76"/>
    <mergeCell ref="A14:A15"/>
    <mergeCell ref="O14:O15"/>
    <mergeCell ref="I14:N15"/>
    <mergeCell ref="C14:H15"/>
    <mergeCell ref="B14:B15"/>
    <mergeCell ref="H73:H74"/>
    <mergeCell ref="I73:I74"/>
    <mergeCell ref="N73:N74"/>
    <mergeCell ref="O73:O74"/>
    <mergeCell ref="J73:J74"/>
  </mergeCells>
  <printOptions/>
  <pageMargins left="0.75" right="0.75" top="1" bottom="0.49" header="0.5" footer="0.5"/>
  <pageSetup horizontalDpi="600" verticalDpi="600" orientation="landscape" paperSize="9" scale="49" r:id="rId1"/>
  <headerFooter alignWithMargins="0">
    <oddFooter>&amp;CСтраница &amp;P</oddFooter>
  </headerFooter>
  <rowBreaks count="5" manualBreakCount="5">
    <brk id="31" max="15" man="1"/>
    <brk id="39" max="15" man="1"/>
    <brk id="49" max="255" man="1"/>
    <brk id="61" max="1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по экономике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Линчевская Н.В.</dc:creator>
  <cp:keywords/>
  <dc:description/>
  <cp:lastModifiedBy>User</cp:lastModifiedBy>
  <cp:lastPrinted>2014-04-09T06:28:03Z</cp:lastPrinted>
  <dcterms:created xsi:type="dcterms:W3CDTF">2007-04-26T11:36:55Z</dcterms:created>
  <dcterms:modified xsi:type="dcterms:W3CDTF">2014-05-06T08:02:24Z</dcterms:modified>
  <cp:category/>
  <cp:version/>
  <cp:contentType/>
  <cp:contentStatus/>
</cp:coreProperties>
</file>