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<sst xmlns="http://schemas.openxmlformats.org/spreadsheetml/2006/main" count="77" uniqueCount="77">
  <si>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(тыс. руб.)</t>
  </si>
  <si>
    <t>Источник доходов</t>
  </si>
  <si>
    <t>% исполнения</t>
  </si>
  <si>
    <t>Приложение  3</t>
  </si>
  <si>
    <t>"О назначении публичных слушаний по отчету</t>
  </si>
  <si>
    <t>к решению совета депутатов  МО "Город Гатчина"</t>
  </si>
  <si>
    <t xml:space="preserve">Исполнение плана поступления доходов </t>
  </si>
  <si>
    <t>Код доходов</t>
  </si>
  <si>
    <t xml:space="preserve"> об исполнении бюджета МО "Город Гатчина" за 2020 год"</t>
  </si>
  <si>
    <t>бюджета МО «Город Гатчина» в 2020 году</t>
  </si>
  <si>
    <t>Утверждено на 2020 год</t>
  </si>
  <si>
    <t>Исполнено за 2020 год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</si>
  <si>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</si>
  <si>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</si>
  <si>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</si>
  <si>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</si>
  <si>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</si>
  <si>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</si>
  <si>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</si>
  <si>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</si>
  <si>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</si>
  <si>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</si>
  <si>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1 05 00000 00 0000 110</t>
  </si>
  <si>
    <t>НАЛОГИ НА СОВОКУПНЫЙ ДОХОД:</t>
  </si>
  <si>
    <t>1 05 03000 00 0000 110</t>
  </si>
  <si>
    <t>Единый сельскохозяйственный налог</t>
  </si>
  <si>
    <t>1 06 00000 00 0000 110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</si>
  <si>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</si>
  <si>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</si>
  <si>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</si>
  <si>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</si>
  <si>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</si>
  <si>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</si>
  <si>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</si>
  <si>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</si>
  <si>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1 11 01000 00 0000 120</t>
  </si>
  <si>
    <t>Доходы в виде прибыли, приходящейся на доли в уставных капиталах</t>
  </si>
  <si>
    <t>1 11 05000 00 0000 120</t>
  </si>
  <si>
    <t xml:space="preserve">Доходы, получаемые в виде арендной платы за земельные участки </t>
  </si>
  <si>
    <t>1 11 05075 00 0000 120</t>
  </si>
  <si>
    <t>Доходы от сдачи в аренду имущества</t>
  </si>
  <si>
    <t>1 11 07015 00 0000 120</t>
  </si>
  <si>
    <t>Доходы от перечисления части прибыли государственных и муниципальных унитарных предприятий</t>
  </si>
  <si>
    <t>1 11 09000 00 0000 120</t>
  </si>
  <si>
    <t>Прочие доходы от использования имущества</t>
  </si>
  <si>
    <t>1 13 00000 00 0000 120</t>
  </si>
  <si>
    <t>ДОХОДЫ ОТ ОКАЗАНИЯ ПЛАТНЫХ УСЛУГ (РАБОТ) И КОМПЕНСАЦИИ ЗАТРАТ ГОСУДАРСТВА</t>
  </si>
  <si>
    <t>1 13 02000 00 0000 120</t>
  </si>
  <si>
    <t>Доходы от компесации затрат государства</t>
  </si>
  <si>
    <t>1 14 00000 00 0000 000</t>
  </si>
  <si>
    <t>ДОХОДЫ  ОТ ПРОДАЖИ МАТЕРИАЛЬНЫХ И НЕМАТЕРИАЛЬНЫХ АКТИВОВ, в т.ч.:</t>
  </si>
  <si>
    <t>1 14 01000 00 0000 410</t>
  </si>
  <si>
    <t>Доходы от продажи квартир</t>
  </si>
  <si>
    <t>1 14 02000 00 0000 410</t>
  </si>
  <si>
    <t>Реализация имущества</t>
  </si>
  <si>
    <t>1 14 06000 00 0000 430</t>
  </si>
  <si>
    <t>Доходы от продажи земельных участков</t>
  </si>
  <si>
    <t>1 16 00000 00 0000 140</t>
  </si>
  <si>
    <t>ШТРАФЫ, САНКЦИИ, ВОЗМЕЩЕНИЕ УЩЕРБА</t>
  </si>
  <si>
    <t>1 17 00000 00 0000 180</t>
  </si>
  <si>
    <t>ПРОЧИЕ НЕНАЛОГОВЫЕ ДОХОДЫ</t>
  </si>
  <si>
    <t>2 00 00000 00 0000 150</t>
  </si>
  <si>
    <t>БЕЗВОЗМЕЗДНЫЕ ПОСТУПЛЕНИЯ, в т.ч:</t>
  </si>
  <si>
    <t>2 02 15001 00 0000 150</t>
  </si>
  <si>
    <t>Дотация на выравнивание  бюджетной обеспеченности</t>
  </si>
  <si>
    <t>2 02 15002 00 0000 150</t>
  </si>
  <si>
    <t>Дотация на поддержку мер по обеспечению сбалансированности бюджетов</t>
  </si>
  <si>
    <t>2 02 20000 00 0000 150</t>
  </si>
  <si>
    <t>Субсидии</t>
  </si>
  <si>
    <t>2 02 40000 00 0000 150</t>
  </si>
  <si>
    <t xml:space="preserve">Межбюджетные трансферты </t>
  </si>
  <si>
    <t>2 18 05000 00 0000 150</t>
  </si>
  <si>
    <t>Доходы бюджетов городских поселений от возврата остатков субсидий, субвенций и иных межбюджетных трансфертов прошлых лет</t>
  </si>
  <si>
    <t>2 19 05000 00 0000 150</t>
  </si>
  <si>
    <t>Взврат остатков субсидий, субвенций</t>
  </si>
  <si>
    <t>ВСЕГО ДОХОДОВ</t>
  </si>
  <si>
    <t xml:space="preserve">от 24 марта  2021 года № 14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</si>
</sst>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173" fontId="4" fillId="0" borderId="10" xfId="0" applyNumberFormat="1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wrapText="1"/>
    </xf>
    <xf numFmtId="173" fontId="2" fillId="0" borderId="10" xfId="0" applyNumberFormat="1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173" fontId="3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3" fontId="5" fillId="34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173" fontId="4" fillId="34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wrapText="1"/>
    </xf>
    <xf numFmtId="173" fontId="5" fillId="34" borderId="1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wrapText="1"/>
    </xf>
    <xf numFmtId="4" fontId="4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42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right" wrapText="1"/>
    </xf>
    <xf numFmtId="0" fontId="4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23.140625" style="0" customWidth="1"/>
    <col min="2" max="2" width="56.421875" style="0" customWidth="1"/>
    <col min="3" max="3" width="13.28125" style="0" customWidth="1"/>
    <col min="4" max="4" width="13.00390625" style="0" customWidth="1"/>
    <col min="5" max="5" width="8.7109375" style="0" customWidth="1"/>
  </cols>
  <sheetData>
    <row r="1" spans="2:7" s="5" customFormat="1" ht="14.25">
      <c r="B1" s="39" t="s">
        <v>3</v>
      </c>
      <c r="C1" s="39"/>
      <c r="D1" s="39"/>
      <c r="E1" s="39"/>
      <c r="F1" s="4"/>
      <c r="G1" s="4"/>
    </row>
    <row r="2" spans="2:7" ht="15" customHeight="1">
      <c r="B2" s="40" t="s">
        <v>5</v>
      </c>
      <c r="C2" s="40"/>
      <c r="D2" s="40"/>
      <c r="E2" s="40"/>
      <c r="F2" s="2"/>
      <c r="G2" s="2"/>
    </row>
    <row r="3" spans="2:7" ht="15" customHeight="1">
      <c r="B3" s="40" t="s">
        <v>4</v>
      </c>
      <c r="C3" s="40"/>
      <c r="D3" s="40"/>
      <c r="E3" s="40"/>
      <c r="F3" s="3"/>
      <c r="G3" s="3"/>
    </row>
    <row r="4" spans="2:7" ht="15" customHeight="1">
      <c r="B4" s="40" t="s">
        <v>8</v>
      </c>
      <c r="C4" s="40"/>
      <c r="D4" s="40"/>
      <c r="E4" s="40"/>
      <c r="F4" s="2"/>
      <c r="G4" s="2"/>
    </row>
    <row r="5" spans="2:6" ht="14.25">
      <c r="B5" s="40" t="s">
        <v>76</v>
      </c>
      <c r="C5" s="40"/>
      <c r="D5" s="40"/>
      <c r="E5" s="40"/>
      <c r="F5" s="7"/>
    </row>
    <row r="6" spans="2:6" ht="15">
      <c r="B6" s="38" t="s">
        <v>6</v>
      </c>
      <c r="C6" s="38"/>
      <c r="D6" s="38"/>
      <c r="E6" s="38"/>
      <c r="F6" s="7"/>
    </row>
    <row r="7" spans="2:6" ht="15">
      <c r="B7" s="38" t="s">
        <v>9</v>
      </c>
      <c r="C7" s="38"/>
      <c r="D7" s="38"/>
      <c r="E7" s="38"/>
      <c r="F7" s="8"/>
    </row>
    <row r="8" spans="2:6" ht="19.5" customHeight="1">
      <c r="B8" s="1"/>
      <c r="C8" s="1"/>
      <c r="E8" s="10" t="s">
        <v>0</v>
      </c>
      <c r="F8" s="6"/>
    </row>
    <row r="9" spans="1:6" ht="14.25" customHeight="1">
      <c r="A9" s="37" t="s">
        <v>7</v>
      </c>
      <c r="B9" s="36" t="s">
        <v>1</v>
      </c>
      <c r="C9" s="36" t="s">
        <v>10</v>
      </c>
      <c r="D9" s="36" t="s">
        <v>11</v>
      </c>
      <c r="E9" s="36" t="s">
        <v>2</v>
      </c>
      <c r="F9" s="7"/>
    </row>
    <row r="10" spans="1:6" ht="25.5" customHeight="1">
      <c r="A10" s="37"/>
      <c r="B10" s="36"/>
      <c r="C10" s="36"/>
      <c r="D10" s="36"/>
      <c r="E10" s="36"/>
      <c r="F10" s="7"/>
    </row>
    <row r="11" spans="1:6" ht="14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7"/>
    </row>
    <row r="12" spans="1:5" ht="14.25">
      <c r="A12" s="11"/>
      <c r="B12" s="12" t="s">
        <v>12</v>
      </c>
      <c r="C12" s="13">
        <f>SUM(C13+C23)</f>
        <v>721097.1200000001</v>
      </c>
      <c r="D12" s="13">
        <f>SUM(D13+D23)</f>
        <v>688956.52</v>
      </c>
      <c r="E12" s="14">
        <f>SUM(D12*100/C12)</f>
        <v>95.542819530329</v>
      </c>
    </row>
    <row r="13" spans="1:5" ht="14.25">
      <c r="A13" s="15"/>
      <c r="B13" s="12" t="s">
        <v>13</v>
      </c>
      <c r="C13" s="16">
        <f>SUM(C14+C16+C18+C20)</f>
        <v>517514.81000000006</v>
      </c>
      <c r="D13" s="16">
        <f>SUM(D14+D16+D18+D20)</f>
        <v>495586.43</v>
      </c>
      <c r="E13" s="17">
        <f aca="true" t="shared" si="0" ref="E13:E45">SUM(D13*100/C13)</f>
        <v>95.76275314710315</v>
      </c>
    </row>
    <row r="14" spans="1:5" ht="14.25">
      <c r="A14" s="15" t="s">
        <v>14</v>
      </c>
      <c r="B14" s="18" t="s">
        <v>15</v>
      </c>
      <c r="C14" s="16">
        <f>SUM(C15)</f>
        <v>343989.4</v>
      </c>
      <c r="D14" s="16">
        <f>SUM(D15)</f>
        <v>325748.86</v>
      </c>
      <c r="E14" s="17">
        <f t="shared" si="0"/>
        <v>94.69735404637468</v>
      </c>
    </row>
    <row r="15" spans="1:5" ht="14.25">
      <c r="A15" s="15" t="s">
        <v>16</v>
      </c>
      <c r="B15" s="19" t="s">
        <v>17</v>
      </c>
      <c r="C15" s="16">
        <v>343989.4</v>
      </c>
      <c r="D15" s="20">
        <v>325748.86</v>
      </c>
      <c r="E15" s="17">
        <f t="shared" si="0"/>
        <v>94.69735404637468</v>
      </c>
    </row>
    <row r="16" spans="1:5" ht="41.25">
      <c r="A16" s="15" t="s">
        <v>18</v>
      </c>
      <c r="B16" s="21" t="s">
        <v>19</v>
      </c>
      <c r="C16" s="16">
        <f>SUM(C17)</f>
        <v>8386.1</v>
      </c>
      <c r="D16" s="16">
        <f>SUM(D17)</f>
        <v>7561.16</v>
      </c>
      <c r="E16" s="17">
        <f t="shared" si="0"/>
        <v>90.16300783439262</v>
      </c>
    </row>
    <row r="17" spans="1:5" ht="27">
      <c r="A17" s="15" t="s">
        <v>20</v>
      </c>
      <c r="B17" s="19" t="s">
        <v>21</v>
      </c>
      <c r="C17" s="16">
        <v>8386.1</v>
      </c>
      <c r="D17" s="16">
        <v>7561.16</v>
      </c>
      <c r="E17" s="17">
        <f t="shared" si="0"/>
        <v>90.16300783439262</v>
      </c>
    </row>
    <row r="18" spans="1:5" ht="14.25">
      <c r="A18" s="15" t="s">
        <v>22</v>
      </c>
      <c r="B18" s="22" t="s">
        <v>23</v>
      </c>
      <c r="C18" s="16">
        <f>SUM(C19)</f>
        <v>27.71</v>
      </c>
      <c r="D18" s="16">
        <v>27.71</v>
      </c>
      <c r="E18" s="17">
        <f t="shared" si="0"/>
        <v>100</v>
      </c>
    </row>
    <row r="19" spans="1:5" ht="14.25">
      <c r="A19" s="15" t="s">
        <v>24</v>
      </c>
      <c r="B19" s="23" t="s">
        <v>25</v>
      </c>
      <c r="C19" s="16">
        <v>27.71</v>
      </c>
      <c r="D19" s="16">
        <v>27.71</v>
      </c>
      <c r="E19" s="17">
        <f t="shared" si="0"/>
        <v>100</v>
      </c>
    </row>
    <row r="20" spans="1:5" ht="14.25">
      <c r="A20" s="15" t="s">
        <v>26</v>
      </c>
      <c r="B20" s="24" t="s">
        <v>27</v>
      </c>
      <c r="C20" s="16">
        <f>SUM(C21:C22)</f>
        <v>165111.6</v>
      </c>
      <c r="D20" s="16">
        <f>SUM(D21:D22)</f>
        <v>162248.7</v>
      </c>
      <c r="E20" s="17">
        <f t="shared" si="0"/>
        <v>98.26608185009412</v>
      </c>
    </row>
    <row r="21" spans="1:5" ht="14.25">
      <c r="A21" s="15" t="s">
        <v>28</v>
      </c>
      <c r="B21" s="24" t="s">
        <v>29</v>
      </c>
      <c r="C21" s="16">
        <v>26500</v>
      </c>
      <c r="D21" s="16">
        <v>25497.08</v>
      </c>
      <c r="E21" s="17">
        <f t="shared" si="0"/>
        <v>96.2153962264151</v>
      </c>
    </row>
    <row r="22" spans="1:5" ht="14.25">
      <c r="A22" s="15" t="s">
        <v>30</v>
      </c>
      <c r="B22" s="24" t="s">
        <v>31</v>
      </c>
      <c r="C22" s="16">
        <v>138611.6</v>
      </c>
      <c r="D22" s="16">
        <v>136751.62</v>
      </c>
      <c r="E22" s="17">
        <f t="shared" si="0"/>
        <v>98.65813539415171</v>
      </c>
    </row>
    <row r="23" spans="1:5" ht="14.25">
      <c r="A23" s="15"/>
      <c r="B23" s="12" t="s">
        <v>32</v>
      </c>
      <c r="C23" s="16">
        <f>SUM(C24+C30+C32+C36+C37)</f>
        <v>203582.31</v>
      </c>
      <c r="D23" s="16">
        <f>SUM(D24+D30+D32+D36+D37)</f>
        <v>193370.09000000003</v>
      </c>
      <c r="E23" s="17">
        <f t="shared" si="0"/>
        <v>94.98373900954363</v>
      </c>
    </row>
    <row r="24" spans="1:5" ht="41.25">
      <c r="A24" s="15" t="s">
        <v>33</v>
      </c>
      <c r="B24" s="21" t="s">
        <v>34</v>
      </c>
      <c r="C24" s="16">
        <f>SUM(C25:C29)</f>
        <v>122589.03</v>
      </c>
      <c r="D24" s="16">
        <f>SUM(D25:D29)</f>
        <v>112026.21</v>
      </c>
      <c r="E24" s="17">
        <f t="shared" si="0"/>
        <v>91.38355201929569</v>
      </c>
    </row>
    <row r="25" spans="1:5" ht="27">
      <c r="A25" s="25" t="s">
        <v>35</v>
      </c>
      <c r="B25" s="19" t="s">
        <v>36</v>
      </c>
      <c r="C25" s="16">
        <v>92.18</v>
      </c>
      <c r="D25" s="16">
        <v>92.18</v>
      </c>
      <c r="E25" s="17">
        <f t="shared" si="0"/>
        <v>99.99999999999999</v>
      </c>
    </row>
    <row r="26" spans="1:5" ht="27">
      <c r="A26" s="25" t="s">
        <v>37</v>
      </c>
      <c r="B26" s="22" t="s">
        <v>38</v>
      </c>
      <c r="C26" s="16">
        <v>69650.8</v>
      </c>
      <c r="D26" s="16">
        <v>65124.41</v>
      </c>
      <c r="E26" s="17">
        <f t="shared" si="0"/>
        <v>93.50130938912403</v>
      </c>
    </row>
    <row r="27" spans="1:5" ht="14.25">
      <c r="A27" s="25" t="s">
        <v>39</v>
      </c>
      <c r="B27" s="22" t="s">
        <v>40</v>
      </c>
      <c r="C27" s="16">
        <v>42750.7</v>
      </c>
      <c r="D27" s="16">
        <v>36914.25</v>
      </c>
      <c r="E27" s="17">
        <f t="shared" si="0"/>
        <v>86.34770892640356</v>
      </c>
    </row>
    <row r="28" spans="1:5" ht="27">
      <c r="A28" s="25" t="s">
        <v>41</v>
      </c>
      <c r="B28" s="22" t="s">
        <v>42</v>
      </c>
      <c r="C28" s="16">
        <v>3095.35</v>
      </c>
      <c r="D28" s="16">
        <v>3095.35</v>
      </c>
      <c r="E28" s="17">
        <f t="shared" si="0"/>
        <v>100</v>
      </c>
    </row>
    <row r="29" spans="1:5" ht="14.25">
      <c r="A29" s="25" t="s">
        <v>43</v>
      </c>
      <c r="B29" s="22" t="s">
        <v>44</v>
      </c>
      <c r="C29" s="16">
        <v>7000</v>
      </c>
      <c r="D29" s="16">
        <v>6800.02</v>
      </c>
      <c r="E29" s="17">
        <f t="shared" si="0"/>
        <v>97.14314285714286</v>
      </c>
    </row>
    <row r="30" spans="1:5" ht="27">
      <c r="A30" s="15" t="s">
        <v>45</v>
      </c>
      <c r="B30" s="21" t="s">
        <v>46</v>
      </c>
      <c r="C30" s="16">
        <f>SUM(C31)</f>
        <v>193.28</v>
      </c>
      <c r="D30" s="16">
        <f>SUM(D31)</f>
        <v>193.28</v>
      </c>
      <c r="E30" s="17">
        <f t="shared" si="0"/>
        <v>100</v>
      </c>
    </row>
    <row r="31" spans="1:5" ht="14.25">
      <c r="A31" s="15" t="s">
        <v>47</v>
      </c>
      <c r="B31" s="19" t="s">
        <v>48</v>
      </c>
      <c r="C31" s="16">
        <v>193.28</v>
      </c>
      <c r="D31" s="16">
        <v>193.28</v>
      </c>
      <c r="E31" s="17">
        <f t="shared" si="0"/>
        <v>100</v>
      </c>
    </row>
    <row r="32" spans="1:5" ht="27">
      <c r="A32" s="15" t="s">
        <v>49</v>
      </c>
      <c r="B32" s="21" t="s">
        <v>50</v>
      </c>
      <c r="C32" s="16">
        <f>SUM(C33:C35)</f>
        <v>75800</v>
      </c>
      <c r="D32" s="16">
        <f>SUM(D34:D35)</f>
        <v>77056.27</v>
      </c>
      <c r="E32" s="17">
        <f t="shared" si="0"/>
        <v>101.65734828496042</v>
      </c>
    </row>
    <row r="33" spans="1:5" ht="14.25">
      <c r="A33" s="15" t="s">
        <v>51</v>
      </c>
      <c r="B33" s="19" t="s">
        <v>52</v>
      </c>
      <c r="C33" s="16"/>
      <c r="D33" s="16"/>
      <c r="E33" s="17"/>
    </row>
    <row r="34" spans="1:5" ht="14.25">
      <c r="A34" s="15" t="s">
        <v>53</v>
      </c>
      <c r="B34" s="26" t="s">
        <v>54</v>
      </c>
      <c r="C34" s="27">
        <v>62000</v>
      </c>
      <c r="D34" s="27">
        <v>62012.69</v>
      </c>
      <c r="E34" s="17">
        <f t="shared" si="0"/>
        <v>100.02046774193549</v>
      </c>
    </row>
    <row r="35" spans="1:5" ht="14.25">
      <c r="A35" s="15" t="s">
        <v>55</v>
      </c>
      <c r="B35" s="22" t="s">
        <v>56</v>
      </c>
      <c r="C35" s="28">
        <v>13800</v>
      </c>
      <c r="D35" s="28">
        <v>15043.58</v>
      </c>
      <c r="E35" s="17">
        <f t="shared" si="0"/>
        <v>109.01144927536232</v>
      </c>
    </row>
    <row r="36" spans="1:5" ht="14.25">
      <c r="A36" s="15" t="s">
        <v>57</v>
      </c>
      <c r="B36" s="21" t="s">
        <v>58</v>
      </c>
      <c r="C36" s="28">
        <v>1000</v>
      </c>
      <c r="D36" s="28">
        <v>583.66</v>
      </c>
      <c r="E36" s="17">
        <f t="shared" si="0"/>
        <v>58.366</v>
      </c>
    </row>
    <row r="37" spans="1:5" ht="14.25">
      <c r="A37" s="15" t="s">
        <v>59</v>
      </c>
      <c r="B37" s="18" t="s">
        <v>60</v>
      </c>
      <c r="C37" s="28">
        <v>4000</v>
      </c>
      <c r="D37" s="28">
        <v>3510.67</v>
      </c>
      <c r="E37" s="17">
        <f t="shared" si="0"/>
        <v>87.76675</v>
      </c>
    </row>
    <row r="38" spans="1:5" ht="14.25">
      <c r="A38" s="15" t="s">
        <v>61</v>
      </c>
      <c r="B38" s="29" t="s">
        <v>62</v>
      </c>
      <c r="C38" s="30">
        <f>SUM(C39:C44)</f>
        <v>982658.8599999999</v>
      </c>
      <c r="D38" s="30">
        <f>SUM(D39:D44)</f>
        <v>951737.0599999999</v>
      </c>
      <c r="E38" s="14">
        <f t="shared" si="0"/>
        <v>96.85325179889999</v>
      </c>
    </row>
    <row r="39" spans="1:5" ht="14.25">
      <c r="A39" s="15" t="s">
        <v>63</v>
      </c>
      <c r="B39" s="26" t="s">
        <v>64</v>
      </c>
      <c r="C39" s="28">
        <v>130360.1</v>
      </c>
      <c r="D39" s="28">
        <v>130360.1</v>
      </c>
      <c r="E39" s="17">
        <f t="shared" si="0"/>
        <v>100</v>
      </c>
    </row>
    <row r="40" spans="1:5" ht="27">
      <c r="A40" s="15" t="s">
        <v>65</v>
      </c>
      <c r="B40" s="31" t="s">
        <v>66</v>
      </c>
      <c r="C40" s="16"/>
      <c r="D40" s="13"/>
      <c r="E40" s="17"/>
    </row>
    <row r="41" spans="1:5" ht="14.25">
      <c r="A41" s="15" t="s">
        <v>67</v>
      </c>
      <c r="B41" s="32" t="s">
        <v>68</v>
      </c>
      <c r="C41" s="33">
        <v>675458.82</v>
      </c>
      <c r="D41" s="33">
        <v>648721.21</v>
      </c>
      <c r="E41" s="17">
        <f t="shared" si="0"/>
        <v>96.04156327398316</v>
      </c>
    </row>
    <row r="42" spans="1:5" ht="14.25">
      <c r="A42" s="15" t="s">
        <v>69</v>
      </c>
      <c r="B42" s="22" t="s">
        <v>70</v>
      </c>
      <c r="C42" s="33">
        <v>176839.94</v>
      </c>
      <c r="D42" s="33">
        <v>176839.94</v>
      </c>
      <c r="E42" s="17">
        <f t="shared" si="0"/>
        <v>100</v>
      </c>
    </row>
    <row r="43" spans="1:5" ht="41.25">
      <c r="A43" s="15" t="s">
        <v>71</v>
      </c>
      <c r="B43" s="22" t="s">
        <v>72</v>
      </c>
      <c r="C43" s="33"/>
      <c r="D43" s="33">
        <v>185.97</v>
      </c>
      <c r="E43" s="17"/>
    </row>
    <row r="44" spans="1:5" ht="14.25">
      <c r="A44" s="15" t="s">
        <v>73</v>
      </c>
      <c r="B44" s="22" t="s">
        <v>74</v>
      </c>
      <c r="C44" s="33"/>
      <c r="D44" s="33">
        <v>-4370.16</v>
      </c>
      <c r="E44" s="17"/>
    </row>
    <row r="45" spans="1:5" ht="14.25">
      <c r="A45" s="11"/>
      <c r="B45" s="34" t="s">
        <v>75</v>
      </c>
      <c r="C45" s="35">
        <f>SUM(C38+C12)</f>
        <v>1703755.98</v>
      </c>
      <c r="D45" s="35">
        <f>SUM(D38+D12)</f>
        <v>1640693.58</v>
      </c>
      <c r="E45" s="14">
        <f t="shared" si="0"/>
        <v>96.29862487702025</v>
      </c>
    </row>
  </sheetData>
  <sheetProtection/>
  <mergeCells count="12">
    <mergeCell ref="B1:E1"/>
    <mergeCell ref="B2:E2"/>
    <mergeCell ref="B4:E4"/>
    <mergeCell ref="B6:E6"/>
    <mergeCell ref="B3:E3"/>
    <mergeCell ref="B5:E5"/>
    <mergeCell ref="E9:E10"/>
    <mergeCell ref="A9:A10"/>
    <mergeCell ref="B9:B10"/>
    <mergeCell ref="C9:C10"/>
    <mergeCell ref="D9:D10"/>
    <mergeCell ref="B7:E7"/>
  </mergeCells>
  <printOptions/>
  <pageMargins left="0.5511811023622047" right="0.15748031496062992" top="0.2362204724409449" bottom="0.2755905511811024" header="0.15748031496062992" footer="0.1968503937007874"/>
  <pageSetup fitToHeight="1" fitToWidth="1" horizontalDpi="180" verticalDpi="18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2021-03-26T09:08:32Z</dcterms:modified>
  <cp:category/>
  <cp:version/>
  <cp:contentType/>
  <cp:contentStatus/>
</cp:coreProperties>
</file>