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4940" windowHeight="838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<sst xmlns="http://schemas.openxmlformats.org/spreadsheetml/2006/main" count="73" uniqueCount="69">
  <si>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Наименование объекта</t>
  </si>
  <si>
    <t>областной бюджет</t>
  </si>
  <si>
    <t>бюджет ГМР</t>
  </si>
  <si>
    <t>местный бюджет</t>
  </si>
  <si>
    <t>федеральный бюджет</t>
  </si>
  <si>
    <t>Программная часть</t>
  </si>
  <si>
    <t>Годы</t>
  </si>
  <si>
    <t xml:space="preserve">  Разработка проектно-сметной документации </t>
  </si>
  <si>
    <t>Газификация мкр. Мариенбург</t>
  </si>
  <si>
    <t>Строительство  газопроводов в г. Гатчина</t>
  </si>
  <si>
    <t>Распределительный газопровод по ул. Озерная, Красногвардейская, Нагорный пер., Малый пер.</t>
  </si>
  <si>
    <t>Распределительный газопровод по ул. Фрезерной, Торфяной</t>
  </si>
  <si>
    <t>Итого по подпрограмме 2.1:</t>
  </si>
  <si>
    <t>Итого по подпрограмме 2.2:</t>
  </si>
  <si>
    <t>Всего по программе 2:</t>
  </si>
  <si>
    <t>Итого по программной и непрограммной части, в том числе:</t>
  </si>
  <si>
    <t>в том числе:</t>
  </si>
  <si>
    <t>Итого по подпрограмме 1.1:</t>
  </si>
  <si>
    <t>Распределительный газопровод по ул. Сойту, Широкая, Парковая, Приоратская</t>
  </si>
  <si>
    <t>1. Муниципальная программа МО "Город Гатчина"  "Создание условий для обеспечения качественным жильем граждан МО "Город Гатчина"</t>
  </si>
  <si>
    <t xml:space="preserve">1.1. Подпрограмма "Переселение граждан из аварийного жилищного фонда муниципального образования "Город Гатчина" муниципальной программы МО "Город Гатчина" "Создание условий для обеспечения качественным жильем граждан МО "Город Гатчина"  </t>
  </si>
  <si>
    <t>Приобретение жилых помещений для граждан, проживающих в жилищном фонде, признанном непригодным для постоянного проживания в связи с решениями Гатчинского городского суда</t>
  </si>
  <si>
    <t>Приобретение жилых помещений в строящихся многоквартирных жилых домах для переселения граждан из аварийного жилищного фонда</t>
  </si>
  <si>
    <t>2.1. Подпрограмма  "Устойчивое развитие систем теплоснабжения, водоснабжения и водоотведения в МО "Город Гатчина" муниципальной программы МО "Город Гатчина" "Обеспечение устойчивого функционирования и развития коммунальной, инженерной инфраструктуры и повышение энергоэффективности в МО "Город Гатчина"</t>
  </si>
  <si>
    <t>2. Муниципальная программа МО "Город Гатчина" "Обеспечение устойчивого функционирования и развития коммунальной, инженерной инфраструктуры и повышение энергоэффективности в МО "Город Гатчина"</t>
  </si>
  <si>
    <t>Строительство канализационной сети по ул. Школьной г. Гатчина</t>
  </si>
  <si>
    <t>Проектирование Юго-Западного водозабора для нужд централизованного водоснабжения г. Гатчина</t>
  </si>
  <si>
    <t>Разработка проектно-изыскательской документации на строительство канализационной сети по ул. Багажная г. Гатчина</t>
  </si>
  <si>
    <t xml:space="preserve">  Строительство объектов</t>
  </si>
  <si>
    <t>Строительство второй линии напорного канализационного коллектора от главной канализационной насосной станции (г. Гатчина, Красносельское шоссе, д. 18а) до канализационных очистных сооружений вблизи д. Вайялово</t>
  </si>
  <si>
    <t>Строительство канализационной сети по ул. Багажная г. Гатчина</t>
  </si>
  <si>
    <t>Установка СЧР электроприводов на электродвигатели</t>
  </si>
  <si>
    <t>2.2. Подпрограмма "Газификация жилищного фонда, расположенного на территории МО "Город Гатчина" муниципальной программы МО "Город Гатчина" "Обеспечение устойчивого функционирования и развития коммунальной, инженерной инфраструктуры и повышение энергоэффективности в МО "Город Гатчина"</t>
  </si>
  <si>
    <t>Распределитальный газопровод по ул. Чкалова г. Гатчина</t>
  </si>
  <si>
    <t>Подключение многоквартирных домов г. Гатчина</t>
  </si>
  <si>
    <t>2018</t>
  </si>
  <si>
    <t>3. Муниципальная программа МО "Город Гатчина" "Комплексное развитие, реконструкция и ремонт автомобильных дорог местного значения, благоустройство  территории МО "Город Гатчина" в 2018-2020 гг."</t>
  </si>
  <si>
    <t>3.1. Подпрограмма "Комплексное строительство, реконструкция улично-дорожной сети  МО "Город Гатчина" муниципальной программы МО "Город Гатчина" "Комплексное развитие, реконструкция и ремонт автомобильных дорог местного значения, благоустройство  территории МО "Город Гатчина" в 2018-2020 гг."</t>
  </si>
  <si>
    <t>Строительство инфраструктуры для земельных участков на территории МО «Город Гатчина», предоставленных (предоставляемых) бесплатно гражданам  в соответствии с областным законом от 14.10.2008 № 105-оз</t>
  </si>
  <si>
    <t>4.1. Подпрограмма "Инфраструктурное развитие земельных участков на территории МО "Город Гатчина" Муниципальная программа МО "Город Гатчина""Развитие территорий, социальной и инженерной инфраструктуры в МО "Город Гатчина"  на 2018-2020гг"</t>
  </si>
  <si>
    <t>Строительство (реконструкция) автомобильных дорог общего пользования местного значения (в т.ч. продолжение ул. Слепнева)</t>
  </si>
  <si>
    <t xml:space="preserve"> Реконструкция первичного отстойника №4 в рамках реконструкции очистных сооружений МУП "Водоканал" г.Гатчина II этап (химико-биологическая очистка)</t>
  </si>
  <si>
    <t>Распределительный газопровод по ул. Торфяная, Фрезерная г.Гатчина</t>
  </si>
  <si>
    <t>Газификация мкр.Мариенбург г.Гатчина</t>
  </si>
  <si>
    <t>Распределительный газопровод по ул. 1 Мая, пер. Первомайский, г. Гатчина</t>
  </si>
  <si>
    <t>4. Муниципальной программа МО "Город Гатчина""Развитие территорий, социальной и инженерной инфраструктуры в МО "Город Гатчина"  на 2018-2020гг"</t>
  </si>
  <si>
    <t>Всего по программе 4:</t>
  </si>
  <si>
    <t>3.2. Подпрограмма "Благоустройство территории  МО "Город Гатчина" муниципальной программы МО "Город Гатчина" "Комплексное развитие, реконструкция и ремонт автомобильных дорог местного значения, благоустройство  территории МО "Город Гатчина" в 2018-2020 гг."</t>
  </si>
  <si>
    <t>Устройство уличного освещения на въезде в г.Гатчина</t>
  </si>
  <si>
    <t>Всего по программе 3</t>
  </si>
  <si>
    <t>Всего по подпрограмме 3.2:</t>
  </si>
  <si>
    <t>Всего по подпрограмме 3.1:</t>
  </si>
  <si>
    <t>Непрограммная часть</t>
  </si>
  <si>
    <t>Бюджетные инвестиции в объекты капитального строительства собственности муниципальных образований</t>
  </si>
  <si>
    <t>5. Муниципальной программа МО "Город Гатчина""Развитие сферы культуры в МО "Город Гатчина"</t>
  </si>
  <si>
    <t>4.1. Подпрограмма "Обеспечение культурным досугом населения МО "Город Гатчина" муниципальной программы МО "Город Гатчина""Развитие сферы культуры в МО "Город Гатчина"</t>
  </si>
  <si>
    <t>Строительство объектов культуры (здание ЦТЮ)</t>
  </si>
  <si>
    <t>Всего по программе 5:</t>
  </si>
  <si>
    <t>Бульвар "Науки"</t>
  </si>
  <si>
    <t xml:space="preserve"> Увеличение уставного фонда муниципальных унитарных предприятий</t>
  </si>
  <si>
    <t>Приложение 5</t>
  </si>
  <si>
    <t>к решению совета депутатов МО "Город Гатчина"</t>
  </si>
  <si>
    <t>Исполнено на 01.01.2019 года, тыс. руб.</t>
  </si>
  <si>
    <t>Утверждено на 2018 год - всего (тыс. руб.)</t>
  </si>
  <si>
    <t>Исполнение по перечню бюджетных инвестиций на осуществление капитальных вложений в объекты муниципальной собственности МО "Город Гатчина" за 2018 год</t>
  </si>
  <si>
    <t>Строительство учаска улично-дорожной сети для обеспесчения подъезда к наноцентру</t>
  </si>
  <si>
    <t>"Кирасирский проезд"</t>
  </si>
  <si>
    <t xml:space="preserve">от 27 марта 2019 года №__            </t>
  </si>
  <si>
    <t xml:space="preserve"> "О назначении публичных слушаний по отчету                                                                                   об исполнении бюджета МО "Город Гатчина" за 2018 год"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</si>
</sst>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_р_."/>
    <numFmt numFmtId="172" formatCode="#,##0_р_.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171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7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1" fontId="5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wrapText="1"/>
    </xf>
    <xf numFmtId="171" fontId="2" fillId="0" borderId="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1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171" fontId="5" fillId="0" borderId="0" xfId="0" applyNumberFormat="1" applyFont="1" applyFill="1" applyAlignment="1">
      <alignment wrapText="1"/>
    </xf>
    <xf numFmtId="171" fontId="2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71" fontId="5" fillId="0" borderId="0" xfId="0" applyNumberFormat="1" applyFont="1" applyFill="1" applyAlignment="1">
      <alignment horizontal="right" vertical="center" wrapText="1"/>
    </xf>
    <xf numFmtId="0" fontId="1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1" fontId="3" fillId="0" borderId="0" xfId="0" applyNumberFormat="1" applyFont="1" applyFill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71" fontId="2" fillId="0" borderId="14" xfId="0" applyNumberFormat="1" applyFont="1" applyFill="1" applyBorder="1" applyAlignment="1">
      <alignment horizontal="center" wrapText="1"/>
    </xf>
    <xf numFmtId="171" fontId="2" fillId="0" borderId="15" xfId="0" applyNumberFormat="1" applyFont="1" applyFill="1" applyBorder="1" applyAlignment="1">
      <alignment horizontal="center" wrapText="1"/>
    </xf>
    <xf numFmtId="171" fontId="4" fillId="0" borderId="16" xfId="0" applyNumberFormat="1" applyFont="1" applyFill="1" applyBorder="1" applyAlignment="1">
      <alignment horizontal="center" vertical="top" wrapText="1"/>
    </xf>
    <xf numFmtId="171" fontId="4" fillId="0" borderId="17" xfId="0" applyNumberFormat="1" applyFont="1" applyFill="1" applyBorder="1" applyAlignment="1">
      <alignment horizontal="center" vertical="top" wrapText="1"/>
    </xf>
    <xf numFmtId="171" fontId="5" fillId="0" borderId="0" xfId="0" applyNumberFormat="1" applyFont="1" applyFill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 readingOrder="1"/>
    </xf>
    <xf numFmtId="0" fontId="5" fillId="0" borderId="13" xfId="0" applyFont="1" applyFill="1" applyBorder="1" applyAlignment="1">
      <alignment vertical="center" wrapText="1" readingOrder="1"/>
    </xf>
    <xf numFmtId="0" fontId="5" fillId="0" borderId="12" xfId="0" applyFont="1" applyFill="1" applyBorder="1" applyAlignment="1">
      <alignment vertical="center" wrapText="1" readingOrder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71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76"/>
  <sheetViews>
    <sheetView tabSelected="1" zoomScalePageLayoutView="0" workbookViewId="0" topLeftCell="A1">
      <selection activeCell="E17" sqref="E17"/>
    </sheetView>
  </sheetViews>
  <sheetFormatPr defaultColWidth="9.125" defaultRowHeight="12.75" outlineLevelRow="1"/>
  <cols>
    <col min="1" max="1" width="37.875" style="1" customWidth="1"/>
    <col min="2" max="2" width="6.00390625" style="1" customWidth="1"/>
    <col min="3" max="3" width="13.125" style="5" customWidth="1"/>
    <col min="4" max="4" width="13.875" style="5" customWidth="1"/>
    <col min="5" max="5" width="11.50390625" style="5" customWidth="1"/>
    <col min="6" max="6" width="15.00390625" style="5" bestFit="1" customWidth="1"/>
    <col min="7" max="8" width="12.875" style="5" customWidth="1"/>
    <col min="9" max="9" width="19.875" style="1" customWidth="1"/>
    <col min="10" max="16384" width="9.125" style="1" customWidth="1"/>
  </cols>
  <sheetData>
    <row r="1" spans="2:8" ht="15" customHeight="1">
      <c r="B1" s="36"/>
      <c r="C1" s="36"/>
      <c r="D1" s="50" t="s">
        <v>60</v>
      </c>
      <c r="E1" s="50"/>
      <c r="F1" s="50"/>
      <c r="G1" s="50"/>
      <c r="H1" s="41"/>
    </row>
    <row r="2" spans="2:8" ht="15" customHeight="1">
      <c r="B2" s="60" t="s">
        <v>61</v>
      </c>
      <c r="C2" s="60"/>
      <c r="D2" s="60"/>
      <c r="E2" s="60"/>
      <c r="F2" s="60"/>
      <c r="G2" s="60"/>
      <c r="H2" s="60"/>
    </row>
    <row r="3" spans="2:9" ht="40.5" customHeight="1">
      <c r="B3" s="40" t="s">
        <v>68</v>
      </c>
      <c r="C3" s="41"/>
      <c r="D3" s="41"/>
      <c r="E3" s="41"/>
      <c r="F3" s="41"/>
      <c r="G3" s="41"/>
      <c r="H3" s="41"/>
      <c r="I3" s="2"/>
    </row>
    <row r="4" spans="2:9" ht="15" customHeight="1">
      <c r="B4" s="36"/>
      <c r="C4" s="60" t="s">
        <v>67</v>
      </c>
      <c r="D4" s="71"/>
      <c r="E4" s="71"/>
      <c r="F4" s="71"/>
      <c r="G4" s="71"/>
      <c r="H4" s="72"/>
      <c r="I4" s="2"/>
    </row>
    <row r="5" spans="1:9" ht="43.5" customHeight="1">
      <c r="A5" s="68" t="s">
        <v>64</v>
      </c>
      <c r="B5" s="68"/>
      <c r="C5" s="68"/>
      <c r="D5" s="68"/>
      <c r="E5" s="68"/>
      <c r="F5" s="68"/>
      <c r="G5" s="68"/>
      <c r="H5" s="68"/>
      <c r="I5" s="2"/>
    </row>
    <row r="6" spans="1:9" ht="12.75" customHeight="1">
      <c r="A6" s="42" t="s">
        <v>0</v>
      </c>
      <c r="B6" s="43" t="s">
        <v>6</v>
      </c>
      <c r="C6" s="44" t="s">
        <v>63</v>
      </c>
      <c r="D6" s="56" t="s">
        <v>16</v>
      </c>
      <c r="E6" s="57"/>
      <c r="F6" s="57"/>
      <c r="G6" s="57"/>
      <c r="H6" s="58" t="s">
        <v>62</v>
      </c>
      <c r="I6" s="2"/>
    </row>
    <row r="7" spans="1:9" ht="42.75" customHeight="1">
      <c r="A7" s="42"/>
      <c r="B7" s="43"/>
      <c r="C7" s="45"/>
      <c r="D7" s="10" t="s">
        <v>4</v>
      </c>
      <c r="E7" s="10" t="s">
        <v>1</v>
      </c>
      <c r="F7" s="10" t="s">
        <v>2</v>
      </c>
      <c r="G7" s="10" t="s">
        <v>3</v>
      </c>
      <c r="H7" s="59"/>
      <c r="I7" s="2"/>
    </row>
    <row r="8" spans="1:9" s="3" customFormat="1" ht="19.5" customHeight="1">
      <c r="A8" s="52" t="s">
        <v>5</v>
      </c>
      <c r="B8" s="52"/>
      <c r="C8" s="52"/>
      <c r="D8" s="52"/>
      <c r="E8" s="52"/>
      <c r="F8" s="52"/>
      <c r="G8" s="52"/>
      <c r="H8" s="52"/>
      <c r="I8" s="6"/>
    </row>
    <row r="9" spans="1:9" s="4" customFormat="1" ht="34.5" customHeight="1">
      <c r="A9" s="51" t="s">
        <v>19</v>
      </c>
      <c r="B9" s="51"/>
      <c r="C9" s="51"/>
      <c r="D9" s="51"/>
      <c r="E9" s="51"/>
      <c r="F9" s="51"/>
      <c r="G9" s="51"/>
      <c r="H9" s="51"/>
      <c r="I9" s="7"/>
    </row>
    <row r="10" spans="1:9" s="4" customFormat="1" ht="48" customHeight="1">
      <c r="A10" s="51" t="s">
        <v>20</v>
      </c>
      <c r="B10" s="51"/>
      <c r="C10" s="51"/>
      <c r="D10" s="51"/>
      <c r="E10" s="51"/>
      <c r="F10" s="51"/>
      <c r="G10" s="51"/>
      <c r="H10" s="51"/>
      <c r="I10" s="7"/>
    </row>
    <row r="11" spans="1:9" s="4" customFormat="1" ht="25.5" customHeight="1" hidden="1">
      <c r="A11" s="47" t="s">
        <v>21</v>
      </c>
      <c r="B11" s="12">
        <v>2018</v>
      </c>
      <c r="C11" s="13">
        <f aca="true" t="shared" si="0" ref="C11:C16">D11+E11+F11+G11</f>
        <v>0</v>
      </c>
      <c r="D11" s="13"/>
      <c r="E11" s="13"/>
      <c r="F11" s="13"/>
      <c r="G11" s="13">
        <v>0</v>
      </c>
      <c r="H11" s="13">
        <v>0</v>
      </c>
      <c r="I11" s="7"/>
    </row>
    <row r="12" spans="1:9" s="4" customFormat="1" ht="35.25" customHeight="1" hidden="1">
      <c r="A12" s="48"/>
      <c r="B12" s="12">
        <v>2019</v>
      </c>
      <c r="C12" s="13">
        <f t="shared" si="0"/>
        <v>0</v>
      </c>
      <c r="D12" s="13"/>
      <c r="E12" s="13"/>
      <c r="F12" s="13"/>
      <c r="G12" s="13"/>
      <c r="H12" s="13"/>
      <c r="I12" s="7"/>
    </row>
    <row r="13" spans="1:9" s="4" customFormat="1" ht="32.25" customHeight="1" hidden="1">
      <c r="A13" s="49"/>
      <c r="B13" s="12">
        <v>2020</v>
      </c>
      <c r="C13" s="13">
        <f t="shared" si="0"/>
        <v>0</v>
      </c>
      <c r="D13" s="13"/>
      <c r="E13" s="13"/>
      <c r="F13" s="13"/>
      <c r="G13" s="13"/>
      <c r="H13" s="13"/>
      <c r="I13" s="7"/>
    </row>
    <row r="14" spans="1:9" s="4" customFormat="1" ht="72.75" customHeight="1">
      <c r="A14" s="53" t="s">
        <v>22</v>
      </c>
      <c r="B14" s="12">
        <v>2018</v>
      </c>
      <c r="C14" s="13">
        <f t="shared" si="0"/>
        <v>19720.5</v>
      </c>
      <c r="D14" s="13"/>
      <c r="E14" s="13"/>
      <c r="F14" s="13"/>
      <c r="G14" s="13">
        <v>19720.5</v>
      </c>
      <c r="H14" s="13">
        <v>19716.8</v>
      </c>
      <c r="I14" s="7"/>
    </row>
    <row r="15" spans="1:9" s="4" customFormat="1" ht="23.25" customHeight="1" hidden="1">
      <c r="A15" s="54"/>
      <c r="B15" s="12">
        <v>2019</v>
      </c>
      <c r="C15" s="13">
        <f t="shared" si="0"/>
        <v>0</v>
      </c>
      <c r="D15" s="13"/>
      <c r="E15" s="13"/>
      <c r="F15" s="13"/>
      <c r="G15" s="13"/>
      <c r="H15" s="13"/>
      <c r="I15" s="7"/>
    </row>
    <row r="16" spans="1:9" s="4" customFormat="1" ht="24.75" customHeight="1" hidden="1">
      <c r="A16" s="55"/>
      <c r="B16" s="12">
        <v>2020</v>
      </c>
      <c r="C16" s="13">
        <f t="shared" si="0"/>
        <v>0</v>
      </c>
      <c r="D16" s="13"/>
      <c r="E16" s="13"/>
      <c r="F16" s="13"/>
      <c r="G16" s="13"/>
      <c r="H16" s="13"/>
      <c r="I16" s="7"/>
    </row>
    <row r="17" spans="1:9" s="4" customFormat="1" ht="15">
      <c r="A17" s="14" t="s">
        <v>17</v>
      </c>
      <c r="B17" s="15"/>
      <c r="C17" s="16">
        <f aca="true" t="shared" si="1" ref="C17:H17">C11+C12+C13+C14+C15+C16</f>
        <v>19720.5</v>
      </c>
      <c r="D17" s="16">
        <f t="shared" si="1"/>
        <v>0</v>
      </c>
      <c r="E17" s="16">
        <f t="shared" si="1"/>
        <v>0</v>
      </c>
      <c r="F17" s="16">
        <f t="shared" si="1"/>
        <v>0</v>
      </c>
      <c r="G17" s="16">
        <f t="shared" si="1"/>
        <v>19720.5</v>
      </c>
      <c r="H17" s="16">
        <f t="shared" si="1"/>
        <v>19716.8</v>
      </c>
      <c r="I17" s="7"/>
    </row>
    <row r="18" spans="1:9" ht="46.5" customHeight="1">
      <c r="A18" s="46" t="s">
        <v>24</v>
      </c>
      <c r="B18" s="46"/>
      <c r="C18" s="46"/>
      <c r="D18" s="46"/>
      <c r="E18" s="46"/>
      <c r="F18" s="46"/>
      <c r="G18" s="46"/>
      <c r="H18" s="46"/>
      <c r="I18" s="2"/>
    </row>
    <row r="19" spans="1:9" ht="69" customHeight="1">
      <c r="A19" s="46" t="s">
        <v>23</v>
      </c>
      <c r="B19" s="46"/>
      <c r="C19" s="46"/>
      <c r="D19" s="46"/>
      <c r="E19" s="46"/>
      <c r="F19" s="46"/>
      <c r="G19" s="46"/>
      <c r="H19" s="46"/>
      <c r="I19" s="2"/>
    </row>
    <row r="20" spans="1:9" ht="39" customHeight="1">
      <c r="A20" s="62" t="s">
        <v>31</v>
      </c>
      <c r="B20" s="11">
        <v>2018</v>
      </c>
      <c r="C20" s="23">
        <f aca="true" t="shared" si="2" ref="C20:C25">D20+E20+F20+G20</f>
        <v>3000</v>
      </c>
      <c r="D20" s="17"/>
      <c r="E20" s="17"/>
      <c r="F20" s="17"/>
      <c r="G20" s="23">
        <v>3000</v>
      </c>
      <c r="H20" s="23">
        <v>2992.7</v>
      </c>
      <c r="I20" s="2"/>
    </row>
    <row r="21" spans="1:9" ht="19.5" customHeight="1" hidden="1">
      <c r="A21" s="63"/>
      <c r="B21" s="11">
        <v>2019</v>
      </c>
      <c r="C21" s="23">
        <f t="shared" si="2"/>
        <v>0</v>
      </c>
      <c r="D21" s="17"/>
      <c r="E21" s="17"/>
      <c r="F21" s="17"/>
      <c r="G21" s="23"/>
      <c r="H21" s="23"/>
      <c r="I21" s="2"/>
    </row>
    <row r="22" spans="1:9" ht="20.25" customHeight="1" hidden="1">
      <c r="A22" s="64"/>
      <c r="B22" s="11">
        <v>2020</v>
      </c>
      <c r="C22" s="23">
        <f t="shared" si="2"/>
        <v>0</v>
      </c>
      <c r="D22" s="17"/>
      <c r="E22" s="17"/>
      <c r="F22" s="17"/>
      <c r="G22" s="23"/>
      <c r="H22" s="23"/>
      <c r="I22" s="2"/>
    </row>
    <row r="23" spans="1:9" ht="30.75" customHeight="1" hidden="1">
      <c r="A23" s="24" t="s">
        <v>7</v>
      </c>
      <c r="B23" s="20"/>
      <c r="C23" s="16">
        <f t="shared" si="2"/>
        <v>0</v>
      </c>
      <c r="D23" s="21">
        <f>D24+D25+D26</f>
        <v>0</v>
      </c>
      <c r="E23" s="21">
        <f>E24+E25+E26</f>
        <v>0</v>
      </c>
      <c r="F23" s="21">
        <f>F24+F25+F26</f>
        <v>0</v>
      </c>
      <c r="G23" s="21">
        <f>G24+G25+G26</f>
        <v>0</v>
      </c>
      <c r="H23" s="21">
        <f>H24+H25+H26</f>
        <v>0</v>
      </c>
      <c r="I23" s="2"/>
    </row>
    <row r="24" spans="1:9" ht="37.5" customHeight="1" hidden="1">
      <c r="A24" s="19" t="s">
        <v>25</v>
      </c>
      <c r="B24" s="12">
        <v>2018</v>
      </c>
      <c r="C24" s="13">
        <f t="shared" si="2"/>
        <v>0</v>
      </c>
      <c r="D24" s="21"/>
      <c r="E24" s="21"/>
      <c r="F24" s="21"/>
      <c r="G24" s="18">
        <v>0</v>
      </c>
      <c r="H24" s="18"/>
      <c r="I24" s="2"/>
    </row>
    <row r="25" spans="1:9" ht="66" customHeight="1" hidden="1">
      <c r="A25" s="19" t="s">
        <v>26</v>
      </c>
      <c r="B25" s="12">
        <v>2020</v>
      </c>
      <c r="C25" s="13">
        <f t="shared" si="2"/>
        <v>0</v>
      </c>
      <c r="D25" s="21"/>
      <c r="E25" s="21"/>
      <c r="F25" s="21"/>
      <c r="G25" s="18"/>
      <c r="H25" s="18"/>
      <c r="I25" s="2"/>
    </row>
    <row r="26" spans="1:9" ht="68.25" customHeight="1" hidden="1">
      <c r="A26" s="19" t="s">
        <v>27</v>
      </c>
      <c r="B26" s="12">
        <v>2018</v>
      </c>
      <c r="C26" s="13">
        <f>D26+E26+F26+H26</f>
        <v>0</v>
      </c>
      <c r="D26" s="21"/>
      <c r="E26" s="21"/>
      <c r="F26" s="21"/>
      <c r="G26" s="18">
        <v>0</v>
      </c>
      <c r="H26" s="18">
        <v>0</v>
      </c>
      <c r="I26" s="2"/>
    </row>
    <row r="27" spans="1:9" ht="37.5" customHeight="1">
      <c r="A27" s="24" t="s">
        <v>28</v>
      </c>
      <c r="B27" s="20">
        <v>2018</v>
      </c>
      <c r="C27" s="16">
        <f>D27+E27+F27+G27</f>
        <v>10508.3</v>
      </c>
      <c r="D27" s="21">
        <f>D28+D29</f>
        <v>0</v>
      </c>
      <c r="E27" s="21">
        <f>E28+E29</f>
        <v>0</v>
      </c>
      <c r="F27" s="21">
        <f>F28+F29</f>
        <v>0</v>
      </c>
      <c r="G27" s="21">
        <f>G28+G29+G30</f>
        <v>10508.3</v>
      </c>
      <c r="H27" s="21">
        <f>H28+H29+H30</f>
        <v>10508.3</v>
      </c>
      <c r="I27" s="2"/>
    </row>
    <row r="28" spans="1:9" ht="36.75" customHeight="1" hidden="1">
      <c r="A28" s="17" t="s">
        <v>30</v>
      </c>
      <c r="B28" s="12">
        <v>2019</v>
      </c>
      <c r="C28" s="13">
        <f>D28+E28+F28+G28</f>
        <v>0</v>
      </c>
      <c r="D28" s="22"/>
      <c r="E28" s="22"/>
      <c r="F28" s="22"/>
      <c r="G28" s="18"/>
      <c r="H28" s="18"/>
      <c r="I28" s="2"/>
    </row>
    <row r="29" spans="1:9" ht="119.25" customHeight="1" hidden="1">
      <c r="A29" s="17" t="s">
        <v>29</v>
      </c>
      <c r="B29" s="12">
        <v>2018</v>
      </c>
      <c r="C29" s="13">
        <f>D29+E29+F29+G29</f>
        <v>0</v>
      </c>
      <c r="D29" s="13"/>
      <c r="E29" s="13"/>
      <c r="F29" s="13"/>
      <c r="G29" s="18"/>
      <c r="H29" s="18"/>
      <c r="I29" s="2"/>
    </row>
    <row r="30" spans="1:9" ht="119.25" customHeight="1">
      <c r="A30" s="17" t="s">
        <v>41</v>
      </c>
      <c r="B30" s="12">
        <v>2018</v>
      </c>
      <c r="C30" s="13">
        <f>D30+E30+F30+G30</f>
        <v>10508.3</v>
      </c>
      <c r="D30" s="13"/>
      <c r="E30" s="13"/>
      <c r="F30" s="13"/>
      <c r="G30" s="18">
        <v>10508.3</v>
      </c>
      <c r="H30" s="18">
        <v>10508.3</v>
      </c>
      <c r="I30" s="2"/>
    </row>
    <row r="31" spans="1:9" ht="15.75" customHeight="1">
      <c r="A31" s="14" t="s">
        <v>12</v>
      </c>
      <c r="B31" s="25"/>
      <c r="C31" s="21">
        <f aca="true" t="shared" si="3" ref="C31:H31">C20+C21+C22+C23+C27</f>
        <v>13508.3</v>
      </c>
      <c r="D31" s="21">
        <f t="shared" si="3"/>
        <v>0</v>
      </c>
      <c r="E31" s="21">
        <f t="shared" si="3"/>
        <v>0</v>
      </c>
      <c r="F31" s="21">
        <f t="shared" si="3"/>
        <v>0</v>
      </c>
      <c r="G31" s="21">
        <f t="shared" si="3"/>
        <v>13508.3</v>
      </c>
      <c r="H31" s="21">
        <f t="shared" si="3"/>
        <v>13501</v>
      </c>
      <c r="I31" s="2"/>
    </row>
    <row r="32" spans="1:9" ht="71.25" customHeight="1">
      <c r="A32" s="46" t="s">
        <v>32</v>
      </c>
      <c r="B32" s="46"/>
      <c r="C32" s="46"/>
      <c r="D32" s="46"/>
      <c r="E32" s="46"/>
      <c r="F32" s="46"/>
      <c r="G32" s="46"/>
      <c r="H32" s="46"/>
      <c r="I32" s="2"/>
    </row>
    <row r="33" spans="1:9" ht="37.5" customHeight="1" hidden="1">
      <c r="A33" s="24" t="s">
        <v>7</v>
      </c>
      <c r="B33" s="20"/>
      <c r="C33" s="16">
        <f>D33+E33+F33+G33</f>
        <v>1184.6</v>
      </c>
      <c r="D33" s="21">
        <f>D34+D35+D36+D37+D38+D39</f>
        <v>0</v>
      </c>
      <c r="E33" s="21">
        <f>E34+E35+E36+E37+E38+E39+E42</f>
        <v>1000</v>
      </c>
      <c r="F33" s="21">
        <f>F34+F35+F36+F37+F38+F39</f>
        <v>0</v>
      </c>
      <c r="G33" s="21">
        <f>G34+G35+G36+G37+G38+G39+G41+G42+G43</f>
        <v>184.6</v>
      </c>
      <c r="H33" s="21">
        <f>H34+H35+H36+H37+H38+H39+H41+H42+H43</f>
        <v>1184.6</v>
      </c>
      <c r="I33" s="2"/>
    </row>
    <row r="34" spans="1:11" ht="50.25" customHeight="1" hidden="1" outlineLevel="1">
      <c r="A34" s="19" t="s">
        <v>18</v>
      </c>
      <c r="B34" s="12">
        <v>2018</v>
      </c>
      <c r="C34" s="13">
        <f>D34+E34+F34+G34</f>
        <v>0</v>
      </c>
      <c r="D34" s="22"/>
      <c r="E34" s="22"/>
      <c r="F34" s="22"/>
      <c r="G34" s="18"/>
      <c r="H34" s="18"/>
      <c r="I34" s="8"/>
      <c r="K34" s="9"/>
    </row>
    <row r="35" spans="1:11" ht="21" customHeight="1" hidden="1" outlineLevel="1">
      <c r="A35" s="53" t="s">
        <v>33</v>
      </c>
      <c r="B35" s="12">
        <v>2018</v>
      </c>
      <c r="C35" s="13">
        <f aca="true" t="shared" si="4" ref="C35:C43">D35+E35+F35+G35</f>
        <v>0</v>
      </c>
      <c r="D35" s="22"/>
      <c r="E35" s="22"/>
      <c r="F35" s="22"/>
      <c r="G35" s="18">
        <v>0</v>
      </c>
      <c r="H35" s="18"/>
      <c r="I35" s="2"/>
      <c r="K35" s="9"/>
    </row>
    <row r="36" spans="1:11" ht="23.25" customHeight="1" hidden="1" outlineLevel="1">
      <c r="A36" s="55"/>
      <c r="B36" s="12">
        <v>2019</v>
      </c>
      <c r="C36" s="13">
        <f t="shared" si="4"/>
        <v>0</v>
      </c>
      <c r="D36" s="22"/>
      <c r="E36" s="22"/>
      <c r="F36" s="22"/>
      <c r="G36" s="18"/>
      <c r="H36" s="18"/>
      <c r="I36" s="2"/>
      <c r="K36" s="9"/>
    </row>
    <row r="37" spans="1:9" ht="26.25" customHeight="1" hidden="1" outlineLevel="1">
      <c r="A37" s="53" t="s">
        <v>34</v>
      </c>
      <c r="B37" s="12">
        <v>2018</v>
      </c>
      <c r="C37" s="13">
        <f t="shared" si="4"/>
        <v>0</v>
      </c>
      <c r="D37" s="22"/>
      <c r="E37" s="22"/>
      <c r="F37" s="22"/>
      <c r="G37" s="18">
        <v>0</v>
      </c>
      <c r="H37" s="18"/>
      <c r="I37" s="2"/>
    </row>
    <row r="38" spans="1:9" ht="20.25" customHeight="1" hidden="1" outlineLevel="1">
      <c r="A38" s="54"/>
      <c r="B38" s="12">
        <v>2019</v>
      </c>
      <c r="C38" s="13">
        <f t="shared" si="4"/>
        <v>0</v>
      </c>
      <c r="D38" s="22"/>
      <c r="E38" s="22"/>
      <c r="F38" s="22"/>
      <c r="G38" s="18"/>
      <c r="H38" s="18"/>
      <c r="I38" s="2"/>
    </row>
    <row r="39" spans="1:9" ht="27" customHeight="1" hidden="1" outlineLevel="1">
      <c r="A39" s="55"/>
      <c r="B39" s="12">
        <v>2020</v>
      </c>
      <c r="C39" s="13">
        <f t="shared" si="4"/>
        <v>0</v>
      </c>
      <c r="D39" s="22"/>
      <c r="E39" s="22"/>
      <c r="F39" s="22"/>
      <c r="G39" s="18"/>
      <c r="H39" s="18"/>
      <c r="I39" s="2"/>
    </row>
    <row r="40" spans="1:9" ht="46.5" hidden="1" outlineLevel="1">
      <c r="A40" s="19" t="s">
        <v>10</v>
      </c>
      <c r="B40" s="12">
        <v>2016</v>
      </c>
      <c r="C40" s="13">
        <f t="shared" si="4"/>
        <v>0</v>
      </c>
      <c r="D40" s="22"/>
      <c r="E40" s="22"/>
      <c r="F40" s="22"/>
      <c r="G40" s="18"/>
      <c r="H40" s="18"/>
      <c r="I40" s="8"/>
    </row>
    <row r="41" spans="1:9" ht="30.75" hidden="1" outlineLevel="1">
      <c r="A41" s="19" t="s">
        <v>42</v>
      </c>
      <c r="B41" s="12">
        <v>2018</v>
      </c>
      <c r="C41" s="13">
        <f t="shared" si="4"/>
        <v>0</v>
      </c>
      <c r="D41" s="22"/>
      <c r="E41" s="22"/>
      <c r="F41" s="22"/>
      <c r="G41" s="18">
        <v>0</v>
      </c>
      <c r="H41" s="18"/>
      <c r="I41" s="8"/>
    </row>
    <row r="42" spans="1:9" ht="30.75" outlineLevel="1">
      <c r="A42" s="19" t="s">
        <v>43</v>
      </c>
      <c r="B42" s="12">
        <v>2018</v>
      </c>
      <c r="C42" s="13">
        <f t="shared" si="4"/>
        <v>1184.6</v>
      </c>
      <c r="D42" s="22"/>
      <c r="E42" s="22">
        <v>1000</v>
      </c>
      <c r="F42" s="22"/>
      <c r="G42" s="18">
        <v>184.6</v>
      </c>
      <c r="H42" s="18">
        <v>1184.6</v>
      </c>
      <c r="I42" s="8"/>
    </row>
    <row r="43" spans="1:9" ht="37.5" customHeight="1" hidden="1" outlineLevel="1">
      <c r="A43" s="19" t="s">
        <v>44</v>
      </c>
      <c r="B43" s="12">
        <v>2018</v>
      </c>
      <c r="C43" s="13">
        <f t="shared" si="4"/>
        <v>0</v>
      </c>
      <c r="D43" s="22"/>
      <c r="E43" s="22"/>
      <c r="F43" s="22"/>
      <c r="G43" s="18">
        <v>0</v>
      </c>
      <c r="H43" s="18"/>
      <c r="I43" s="8"/>
    </row>
    <row r="44" spans="1:13" ht="36" customHeight="1" hidden="1" collapsed="1">
      <c r="A44" s="24" t="s">
        <v>9</v>
      </c>
      <c r="B44" s="12"/>
      <c r="C44" s="16">
        <f>D44+E44+F44+G44</f>
        <v>0</v>
      </c>
      <c r="D44" s="21">
        <f>D45+D46+D47+D48+D49+D50+D51+D52+D53+D54+D55</f>
        <v>0</v>
      </c>
      <c r="E44" s="21">
        <f>E45+E46+E47+E48+E49+E50+E51+E52+E53+E54+E55</f>
        <v>0</v>
      </c>
      <c r="F44" s="21">
        <f>F45+F46+F47+F48+F49+F50+F51+F52+F53+F54+F55</f>
        <v>0</v>
      </c>
      <c r="G44" s="21">
        <f>G45+G46+G47+G48+G49+G50+G51+G52+G53+G54+G55</f>
        <v>0</v>
      </c>
      <c r="H44" s="21">
        <f>H45+H46+H47+H48+H49+H50+H51+H52+H53+H54+H55</f>
        <v>0</v>
      </c>
      <c r="I44" s="8"/>
      <c r="M44" s="9"/>
    </row>
    <row r="45" spans="1:68" ht="49.5" customHeight="1" hidden="1">
      <c r="A45" s="31" t="s">
        <v>33</v>
      </c>
      <c r="B45" s="12">
        <v>2020</v>
      </c>
      <c r="C45" s="13">
        <f>D45+E45+F45+G45</f>
        <v>0</v>
      </c>
      <c r="D45" s="13"/>
      <c r="E45" s="13"/>
      <c r="F45" s="13"/>
      <c r="G45" s="18"/>
      <c r="H45" s="18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ht="27" customHeight="1" hidden="1">
      <c r="A46" s="61" t="s">
        <v>11</v>
      </c>
      <c r="B46" s="12">
        <v>2018</v>
      </c>
      <c r="C46" s="13">
        <f aca="true" t="shared" si="5" ref="C46:C55">D46+E46+F46+G46</f>
        <v>0</v>
      </c>
      <c r="D46" s="13"/>
      <c r="E46" s="13"/>
      <c r="F46" s="13"/>
      <c r="G46" s="18">
        <v>0</v>
      </c>
      <c r="H46" s="1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ht="25.5" customHeight="1" hidden="1">
      <c r="A47" s="61"/>
      <c r="B47" s="12">
        <v>2019</v>
      </c>
      <c r="C47" s="13">
        <f t="shared" si="5"/>
        <v>0</v>
      </c>
      <c r="D47" s="13"/>
      <c r="E47" s="13"/>
      <c r="F47" s="13"/>
      <c r="G47" s="13"/>
      <c r="H47" s="1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ht="21" customHeight="1" hidden="1">
      <c r="A48" s="65" t="s">
        <v>34</v>
      </c>
      <c r="B48" s="12">
        <v>2018</v>
      </c>
      <c r="C48" s="13">
        <f t="shared" si="5"/>
        <v>0</v>
      </c>
      <c r="D48" s="13"/>
      <c r="E48" s="13"/>
      <c r="F48" s="13"/>
      <c r="G48" s="13">
        <v>0</v>
      </c>
      <c r="H48" s="13"/>
      <c r="I48" s="2"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68" ht="23.25" customHeight="1" hidden="1">
      <c r="A49" s="66"/>
      <c r="B49" s="12">
        <v>2019</v>
      </c>
      <c r="C49" s="13">
        <f t="shared" si="5"/>
        <v>0</v>
      </c>
      <c r="D49" s="13"/>
      <c r="E49" s="13"/>
      <c r="F49" s="13"/>
      <c r="G49" s="13"/>
      <c r="H49" s="1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68" ht="21.75" customHeight="1" hidden="1">
      <c r="A50" s="67"/>
      <c r="B50" s="12">
        <v>2020</v>
      </c>
      <c r="C50" s="13">
        <f t="shared" si="5"/>
        <v>0</v>
      </c>
      <c r="D50" s="13"/>
      <c r="E50" s="13"/>
      <c r="F50" s="13"/>
      <c r="G50" s="13"/>
      <c r="H50" s="1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1:68" ht="18" customHeight="1" hidden="1">
      <c r="A51" s="69" t="s">
        <v>18</v>
      </c>
      <c r="B51" s="12">
        <v>2018</v>
      </c>
      <c r="C51" s="13">
        <f t="shared" si="5"/>
        <v>0</v>
      </c>
      <c r="D51" s="13"/>
      <c r="E51" s="13"/>
      <c r="F51" s="13"/>
      <c r="G51" s="13">
        <v>0</v>
      </c>
      <c r="H51" s="1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ht="18" customHeight="1" hidden="1">
      <c r="A52" s="70"/>
      <c r="B52" s="12">
        <v>2019</v>
      </c>
      <c r="C52" s="13">
        <f t="shared" si="5"/>
        <v>0</v>
      </c>
      <c r="D52" s="13"/>
      <c r="E52" s="13"/>
      <c r="F52" s="13"/>
      <c r="G52" s="13"/>
      <c r="H52" s="1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1:68" ht="21" customHeight="1" hidden="1">
      <c r="A53" s="70"/>
      <c r="B53" s="12">
        <v>2020</v>
      </c>
      <c r="C53" s="13">
        <f t="shared" si="5"/>
        <v>0</v>
      </c>
      <c r="D53" s="13"/>
      <c r="E53" s="13"/>
      <c r="F53" s="13"/>
      <c r="G53" s="13"/>
      <c r="H53" s="1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ht="21" customHeight="1" hidden="1">
      <c r="A54" s="62" t="s">
        <v>8</v>
      </c>
      <c r="B54" s="30" t="s">
        <v>35</v>
      </c>
      <c r="C54" s="13">
        <f t="shared" si="5"/>
        <v>0</v>
      </c>
      <c r="D54" s="13"/>
      <c r="E54" s="13"/>
      <c r="F54" s="13"/>
      <c r="G54" s="13"/>
      <c r="H54" s="13"/>
      <c r="I54" s="2"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ht="18" customHeight="1" hidden="1">
      <c r="A55" s="63"/>
      <c r="B55" s="12">
        <v>2019</v>
      </c>
      <c r="C55" s="13">
        <f t="shared" si="5"/>
        <v>0</v>
      </c>
      <c r="D55" s="13"/>
      <c r="E55" s="13"/>
      <c r="F55" s="13"/>
      <c r="G55" s="13"/>
      <c r="H55" s="1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8" ht="16.5" customHeight="1">
      <c r="A56" s="32" t="s">
        <v>13</v>
      </c>
      <c r="B56" s="32"/>
      <c r="C56" s="16">
        <f aca="true" t="shared" si="6" ref="C56:H56">C33+C44</f>
        <v>1184.6</v>
      </c>
      <c r="D56" s="16">
        <f t="shared" si="6"/>
        <v>0</v>
      </c>
      <c r="E56" s="16">
        <f t="shared" si="6"/>
        <v>1000</v>
      </c>
      <c r="F56" s="16">
        <f t="shared" si="6"/>
        <v>0</v>
      </c>
      <c r="G56" s="16">
        <f t="shared" si="6"/>
        <v>184.6</v>
      </c>
      <c r="H56" s="16">
        <f t="shared" si="6"/>
        <v>1184.6</v>
      </c>
    </row>
    <row r="57" spans="1:8" ht="15">
      <c r="A57" s="24" t="s">
        <v>14</v>
      </c>
      <c r="B57" s="24"/>
      <c r="C57" s="16">
        <f aca="true" t="shared" si="7" ref="C57:H57">C56+C31</f>
        <v>14692.9</v>
      </c>
      <c r="D57" s="16">
        <f t="shared" si="7"/>
        <v>0</v>
      </c>
      <c r="E57" s="16">
        <f t="shared" si="7"/>
        <v>1000</v>
      </c>
      <c r="F57" s="16">
        <f t="shared" si="7"/>
        <v>0</v>
      </c>
      <c r="G57" s="16">
        <f t="shared" si="7"/>
        <v>13692.9</v>
      </c>
      <c r="H57" s="16">
        <f t="shared" si="7"/>
        <v>14685.6</v>
      </c>
    </row>
    <row r="58" spans="1:8" ht="33.75" customHeight="1">
      <c r="A58" s="46" t="s">
        <v>36</v>
      </c>
      <c r="B58" s="46"/>
      <c r="C58" s="46"/>
      <c r="D58" s="46"/>
      <c r="E58" s="46"/>
      <c r="F58" s="46"/>
      <c r="G58" s="46"/>
      <c r="H58" s="46"/>
    </row>
    <row r="59" spans="1:8" ht="66" customHeight="1">
      <c r="A59" s="46" t="s">
        <v>37</v>
      </c>
      <c r="B59" s="46"/>
      <c r="C59" s="46"/>
      <c r="D59" s="46"/>
      <c r="E59" s="46"/>
      <c r="F59" s="46"/>
      <c r="G59" s="46"/>
      <c r="H59" s="46"/>
    </row>
    <row r="60" spans="1:8" ht="69" customHeight="1">
      <c r="A60" s="38" t="s">
        <v>40</v>
      </c>
      <c r="B60" s="19">
        <v>2018</v>
      </c>
      <c r="C60" s="13">
        <f>SUM(D60:G60)</f>
        <v>31839.3</v>
      </c>
      <c r="D60" s="13"/>
      <c r="E60" s="13">
        <v>30000</v>
      </c>
      <c r="F60" s="13"/>
      <c r="G60" s="13">
        <v>1839.3</v>
      </c>
      <c r="H60" s="13">
        <v>30918.6</v>
      </c>
    </row>
    <row r="61" spans="1:8" ht="46.5">
      <c r="A61" s="19" t="s">
        <v>65</v>
      </c>
      <c r="B61" s="19">
        <v>2018</v>
      </c>
      <c r="C61" s="13">
        <f>SUM(D61:G61)</f>
        <v>16968</v>
      </c>
      <c r="D61" s="13"/>
      <c r="E61" s="13">
        <v>15072.1</v>
      </c>
      <c r="F61" s="13"/>
      <c r="G61" s="13">
        <v>1895.9</v>
      </c>
      <c r="H61" s="13">
        <v>12171.4</v>
      </c>
    </row>
    <row r="62" spans="1:8" ht="39" customHeight="1">
      <c r="A62" s="39" t="s">
        <v>66</v>
      </c>
      <c r="B62" s="19">
        <v>2018</v>
      </c>
      <c r="C62" s="13">
        <f>SUM(D62:G62)</f>
        <v>836.7</v>
      </c>
      <c r="D62" s="13"/>
      <c r="E62" s="13">
        <v>836.7</v>
      </c>
      <c r="F62" s="13"/>
      <c r="G62" s="13"/>
      <c r="H62" s="13">
        <v>836.7</v>
      </c>
    </row>
    <row r="63" spans="1:8" ht="44.25" customHeight="1" hidden="1">
      <c r="A63" s="19" t="s">
        <v>58</v>
      </c>
      <c r="B63" s="19">
        <v>2018</v>
      </c>
      <c r="C63" s="13">
        <f>SUM(D63:G63)</f>
        <v>0</v>
      </c>
      <c r="D63" s="13"/>
      <c r="E63" s="13"/>
      <c r="F63" s="13"/>
      <c r="G63" s="13"/>
      <c r="H63" s="13"/>
    </row>
    <row r="64" spans="1:8" ht="15">
      <c r="A64" s="24" t="s">
        <v>51</v>
      </c>
      <c r="B64" s="24"/>
      <c r="C64" s="16">
        <f aca="true" t="shared" si="8" ref="C64:H64">SUM(C60:C63)</f>
        <v>49644</v>
      </c>
      <c r="D64" s="16">
        <f t="shared" si="8"/>
        <v>0</v>
      </c>
      <c r="E64" s="16">
        <f t="shared" si="8"/>
        <v>45908.799999999996</v>
      </c>
      <c r="F64" s="16">
        <f t="shared" si="8"/>
        <v>0</v>
      </c>
      <c r="G64" s="16">
        <f t="shared" si="8"/>
        <v>3735.2</v>
      </c>
      <c r="H64" s="16">
        <f t="shared" si="8"/>
        <v>43926.7</v>
      </c>
    </row>
    <row r="65" spans="1:8" ht="66" customHeight="1">
      <c r="A65" s="46" t="s">
        <v>47</v>
      </c>
      <c r="B65" s="46"/>
      <c r="C65" s="46"/>
      <c r="D65" s="46"/>
      <c r="E65" s="46"/>
      <c r="F65" s="46"/>
      <c r="G65" s="46"/>
      <c r="H65" s="46"/>
    </row>
    <row r="66" spans="1:68" ht="49.5" customHeight="1">
      <c r="A66" s="31" t="s">
        <v>48</v>
      </c>
      <c r="B66" s="12">
        <v>2018</v>
      </c>
      <c r="C66" s="13">
        <f>D66+E66+F66+G66</f>
        <v>5148.8</v>
      </c>
      <c r="D66" s="13"/>
      <c r="E66" s="13"/>
      <c r="F66" s="13">
        <v>5148.8</v>
      </c>
      <c r="G66" s="18"/>
      <c r="H66" s="18">
        <v>3598.6</v>
      </c>
      <c r="I66" s="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8" ht="15">
      <c r="A67" s="24" t="s">
        <v>50</v>
      </c>
      <c r="B67" s="24"/>
      <c r="C67" s="16">
        <f aca="true" t="shared" si="9" ref="C67:H67">C66</f>
        <v>5148.8</v>
      </c>
      <c r="D67" s="16">
        <f t="shared" si="9"/>
        <v>0</v>
      </c>
      <c r="E67" s="16">
        <f t="shared" si="9"/>
        <v>0</v>
      </c>
      <c r="F67" s="16">
        <f t="shared" si="9"/>
        <v>5148.8</v>
      </c>
      <c r="G67" s="16">
        <f t="shared" si="9"/>
        <v>0</v>
      </c>
      <c r="H67" s="16">
        <f t="shared" si="9"/>
        <v>3598.6</v>
      </c>
    </row>
    <row r="68" spans="1:8" ht="15">
      <c r="A68" s="24" t="s">
        <v>49</v>
      </c>
      <c r="B68" s="24"/>
      <c r="C68" s="16">
        <f aca="true" t="shared" si="10" ref="C68:H68">C64+C67</f>
        <v>54792.8</v>
      </c>
      <c r="D68" s="16">
        <f t="shared" si="10"/>
        <v>0</v>
      </c>
      <c r="E68" s="16">
        <f t="shared" si="10"/>
        <v>45908.799999999996</v>
      </c>
      <c r="F68" s="16">
        <f t="shared" si="10"/>
        <v>5148.8</v>
      </c>
      <c r="G68" s="16">
        <f t="shared" si="10"/>
        <v>3735.2</v>
      </c>
      <c r="H68" s="16">
        <f t="shared" si="10"/>
        <v>47525.299999999996</v>
      </c>
    </row>
    <row r="69" spans="1:8" ht="45" customHeight="1">
      <c r="A69" s="46" t="s">
        <v>45</v>
      </c>
      <c r="B69" s="46"/>
      <c r="C69" s="46"/>
      <c r="D69" s="46"/>
      <c r="E69" s="46"/>
      <c r="F69" s="46"/>
      <c r="G69" s="46"/>
      <c r="H69" s="46"/>
    </row>
    <row r="70" spans="1:8" ht="57.75" customHeight="1" hidden="1">
      <c r="A70" s="46" t="s">
        <v>39</v>
      </c>
      <c r="B70" s="46"/>
      <c r="C70" s="46"/>
      <c r="D70" s="46"/>
      <c r="E70" s="46"/>
      <c r="F70" s="46"/>
      <c r="G70" s="46"/>
      <c r="H70" s="46"/>
    </row>
    <row r="71" spans="1:8" ht="48.75" customHeight="1" hidden="1">
      <c r="A71" s="62" t="s">
        <v>38</v>
      </c>
      <c r="B71" s="17">
        <v>2018</v>
      </c>
      <c r="C71" s="28">
        <f>SUM(D71:G71)</f>
        <v>0</v>
      </c>
      <c r="D71" s="17"/>
      <c r="E71" s="17"/>
      <c r="F71" s="17"/>
      <c r="G71" s="29"/>
      <c r="H71" s="29"/>
    </row>
    <row r="72" spans="1:8" ht="65.25" customHeight="1" hidden="1">
      <c r="A72" s="64"/>
      <c r="B72" s="17">
        <v>2019</v>
      </c>
      <c r="C72" s="28">
        <f>SUM(D72:G72)</f>
        <v>0</v>
      </c>
      <c r="D72" s="17"/>
      <c r="E72" s="17"/>
      <c r="F72" s="17"/>
      <c r="G72" s="29"/>
      <c r="H72" s="29"/>
    </row>
    <row r="73" spans="1:8" ht="15" hidden="1">
      <c r="A73" s="24" t="s">
        <v>46</v>
      </c>
      <c r="B73" s="24"/>
      <c r="C73" s="27">
        <f>SUM(D73:G73)</f>
        <v>0</v>
      </c>
      <c r="D73" s="16">
        <f>D71</f>
        <v>0</v>
      </c>
      <c r="E73" s="16">
        <f>E71</f>
        <v>0</v>
      </c>
      <c r="F73" s="16">
        <f>F71</f>
        <v>0</v>
      </c>
      <c r="G73" s="16">
        <f>G71+G72</f>
        <v>0</v>
      </c>
      <c r="H73" s="16">
        <f>H71+H72</f>
        <v>0</v>
      </c>
    </row>
    <row r="74" spans="1:8" ht="28.5" customHeight="1">
      <c r="A74" s="46" t="s">
        <v>54</v>
      </c>
      <c r="B74" s="46"/>
      <c r="C74" s="46"/>
      <c r="D74" s="46"/>
      <c r="E74" s="46"/>
      <c r="F74" s="46"/>
      <c r="G74" s="46"/>
      <c r="H74" s="46"/>
    </row>
    <row r="75" spans="1:8" ht="41.25" customHeight="1">
      <c r="A75" s="46" t="s">
        <v>55</v>
      </c>
      <c r="B75" s="46"/>
      <c r="C75" s="46"/>
      <c r="D75" s="46"/>
      <c r="E75" s="46"/>
      <c r="F75" s="46"/>
      <c r="G75" s="46"/>
      <c r="H75" s="46"/>
    </row>
    <row r="76" spans="1:8" ht="48.75" customHeight="1">
      <c r="A76" s="62" t="s">
        <v>56</v>
      </c>
      <c r="B76" s="17">
        <v>2018</v>
      </c>
      <c r="C76" s="28">
        <f>SUM(D76:G76)</f>
        <v>100</v>
      </c>
      <c r="D76" s="17"/>
      <c r="E76" s="17"/>
      <c r="F76" s="17"/>
      <c r="G76" s="29">
        <v>100</v>
      </c>
      <c r="H76" s="29">
        <v>0</v>
      </c>
    </row>
    <row r="77" spans="1:8" ht="65.25" customHeight="1" hidden="1">
      <c r="A77" s="64"/>
      <c r="B77" s="17">
        <v>2019</v>
      </c>
      <c r="C77" s="28">
        <f>SUM(D77:G77)</f>
        <v>0</v>
      </c>
      <c r="D77" s="17"/>
      <c r="E77" s="17"/>
      <c r="F77" s="17"/>
      <c r="G77" s="29"/>
      <c r="H77" s="29"/>
    </row>
    <row r="78" spans="1:8" ht="15">
      <c r="A78" s="24" t="s">
        <v>57</v>
      </c>
      <c r="B78" s="24"/>
      <c r="C78" s="27">
        <f>SUM(D78:G78)</f>
        <v>100</v>
      </c>
      <c r="D78" s="16">
        <f>D76</f>
        <v>0</v>
      </c>
      <c r="E78" s="16">
        <f>E76</f>
        <v>0</v>
      </c>
      <c r="F78" s="16">
        <f>F76</f>
        <v>0</v>
      </c>
      <c r="G78" s="16">
        <f>G76+G77</f>
        <v>100</v>
      </c>
      <c r="H78" s="16">
        <f>H76+H77</f>
        <v>0</v>
      </c>
    </row>
    <row r="79" spans="1:9" s="3" customFormat="1" ht="19.5" customHeight="1">
      <c r="A79" s="52" t="s">
        <v>52</v>
      </c>
      <c r="B79" s="52"/>
      <c r="C79" s="52"/>
      <c r="D79" s="52"/>
      <c r="E79" s="52"/>
      <c r="F79" s="52"/>
      <c r="G79" s="52"/>
      <c r="H79" s="52"/>
      <c r="I79" s="6"/>
    </row>
    <row r="80" spans="1:9" s="3" customFormat="1" ht="63" customHeight="1">
      <c r="A80" s="31" t="s">
        <v>53</v>
      </c>
      <c r="B80" s="17">
        <v>2018</v>
      </c>
      <c r="C80" s="28">
        <f>SUM(D80:G80)</f>
        <v>2712</v>
      </c>
      <c r="D80" s="17"/>
      <c r="E80" s="17"/>
      <c r="F80" s="17"/>
      <c r="G80" s="29">
        <v>2712</v>
      </c>
      <c r="H80" s="29">
        <v>2712</v>
      </c>
      <c r="I80" s="6"/>
    </row>
    <row r="81" spans="1:68" ht="46.5">
      <c r="A81" s="31" t="s">
        <v>59</v>
      </c>
      <c r="B81" s="17">
        <v>2018</v>
      </c>
      <c r="C81" s="28">
        <f>SUM(D81:G81)</f>
        <v>1100</v>
      </c>
      <c r="D81" s="37"/>
      <c r="E81" s="37"/>
      <c r="F81" s="37"/>
      <c r="G81" s="29">
        <v>1100</v>
      </c>
      <c r="H81" s="29">
        <v>1100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1:68" ht="30.75">
      <c r="A82" s="32" t="s">
        <v>15</v>
      </c>
      <c r="B82" s="33"/>
      <c r="C82" s="34">
        <f aca="true" t="shared" si="11" ref="C82:H82">C83+C84+C85</f>
        <v>93118.2</v>
      </c>
      <c r="D82" s="34">
        <f t="shared" si="11"/>
        <v>0</v>
      </c>
      <c r="E82" s="34">
        <f t="shared" si="11"/>
        <v>46908.799999999996</v>
      </c>
      <c r="F82" s="34">
        <f t="shared" si="11"/>
        <v>5148.8</v>
      </c>
      <c r="G82" s="34">
        <f t="shared" si="11"/>
        <v>41060.600000000006</v>
      </c>
      <c r="H82" s="34">
        <f t="shared" si="11"/>
        <v>85739.7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68" ht="12.75">
      <c r="A83" s="35">
        <v>2018</v>
      </c>
      <c r="B83" s="33"/>
      <c r="C83" s="34">
        <f aca="true" t="shared" si="12" ref="C83:H83">C11+C14+C20+C24+C26+C29+C30+C34+C35+C37+C41+C42+C43+C46+C48+C51+C54+C60+C63+C71+C43+C66+C80+C76+C81+C61+C62</f>
        <v>93118.2</v>
      </c>
      <c r="D83" s="34">
        <f t="shared" si="12"/>
        <v>0</v>
      </c>
      <c r="E83" s="34">
        <f t="shared" si="12"/>
        <v>46908.799999999996</v>
      </c>
      <c r="F83" s="34">
        <f t="shared" si="12"/>
        <v>5148.8</v>
      </c>
      <c r="G83" s="34">
        <f t="shared" si="12"/>
        <v>41060.600000000006</v>
      </c>
      <c r="H83" s="34">
        <f t="shared" si="12"/>
        <v>85739.7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ht="12.75" hidden="1">
      <c r="A84" s="35">
        <v>2019</v>
      </c>
      <c r="B84" s="33"/>
      <c r="C84" s="34">
        <f aca="true" t="shared" si="13" ref="C84:H84">C12+C15+C21+C28+C36+C38++C47+C49+C52+C55+C72+C77</f>
        <v>0</v>
      </c>
      <c r="D84" s="34">
        <f t="shared" si="13"/>
        <v>0</v>
      </c>
      <c r="E84" s="34">
        <f t="shared" si="13"/>
        <v>0</v>
      </c>
      <c r="F84" s="34">
        <f t="shared" si="13"/>
        <v>0</v>
      </c>
      <c r="G84" s="34">
        <f t="shared" si="13"/>
        <v>0</v>
      </c>
      <c r="H84" s="34">
        <f t="shared" si="13"/>
        <v>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1:68" ht="12.75" hidden="1">
      <c r="A85" s="35">
        <v>2020</v>
      </c>
      <c r="B85" s="33"/>
      <c r="C85" s="34">
        <f aca="true" t="shared" si="14" ref="C85:H85">C13+C16+C22+C25+C39+C45+C50+C53</f>
        <v>0</v>
      </c>
      <c r="D85" s="34">
        <f t="shared" si="14"/>
        <v>0</v>
      </c>
      <c r="E85" s="34">
        <f t="shared" si="14"/>
        <v>0</v>
      </c>
      <c r="F85" s="34">
        <f t="shared" si="14"/>
        <v>0</v>
      </c>
      <c r="G85" s="34">
        <f t="shared" si="14"/>
        <v>0</v>
      </c>
      <c r="H85" s="34">
        <f t="shared" si="14"/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1:68" ht="12.75">
      <c r="A86" s="2"/>
      <c r="B86" s="2"/>
      <c r="C86" s="26"/>
      <c r="D86" s="26"/>
      <c r="E86" s="26"/>
      <c r="F86" s="26"/>
      <c r="G86" s="26"/>
      <c r="H86" s="2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1:68" ht="12.75">
      <c r="A87" s="2"/>
      <c r="B87" s="2"/>
      <c r="C87" s="26"/>
      <c r="D87" s="26"/>
      <c r="E87" s="26"/>
      <c r="F87" s="26"/>
      <c r="G87" s="26"/>
      <c r="H87" s="2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1:68" ht="12.75">
      <c r="A88" s="2"/>
      <c r="B88" s="2"/>
      <c r="C88" s="26"/>
      <c r="D88" s="26"/>
      <c r="E88" s="26"/>
      <c r="F88" s="26"/>
      <c r="G88" s="26"/>
      <c r="H88" s="2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1:68" ht="12.75">
      <c r="A89" s="2"/>
      <c r="B89" s="2"/>
      <c r="C89" s="26"/>
      <c r="D89" s="26"/>
      <c r="E89" s="26"/>
      <c r="F89" s="26"/>
      <c r="G89" s="26"/>
      <c r="H89" s="2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1:68" ht="12.75">
      <c r="A90" s="2"/>
      <c r="B90" s="2"/>
      <c r="C90" s="26"/>
      <c r="D90" s="26"/>
      <c r="E90" s="26"/>
      <c r="F90" s="26"/>
      <c r="G90" s="26"/>
      <c r="H90" s="2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1:68" ht="12.75">
      <c r="A91" s="2"/>
      <c r="B91" s="2"/>
      <c r="C91" s="26"/>
      <c r="D91" s="26"/>
      <c r="E91" s="26"/>
      <c r="F91" s="26"/>
      <c r="G91" s="26"/>
      <c r="H91" s="2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1:68" ht="12.75">
      <c r="A92" s="2"/>
      <c r="B92" s="2"/>
      <c r="C92" s="26"/>
      <c r="D92" s="26"/>
      <c r="E92" s="26"/>
      <c r="F92" s="26"/>
      <c r="G92" s="26"/>
      <c r="H92" s="26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1:68" ht="12.75">
      <c r="A93" s="2"/>
      <c r="B93" s="2"/>
      <c r="C93" s="26"/>
      <c r="D93" s="26"/>
      <c r="E93" s="26"/>
      <c r="F93" s="26"/>
      <c r="G93" s="26"/>
      <c r="H93" s="2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1:68" ht="12.75">
      <c r="A94" s="2"/>
      <c r="B94" s="2"/>
      <c r="C94" s="26"/>
      <c r="D94" s="26"/>
      <c r="E94" s="26"/>
      <c r="F94" s="26"/>
      <c r="G94" s="26"/>
      <c r="H94" s="26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1:68" ht="12.75">
      <c r="A95" s="2"/>
      <c r="B95" s="2"/>
      <c r="C95" s="26"/>
      <c r="D95" s="26"/>
      <c r="E95" s="26"/>
      <c r="F95" s="26"/>
      <c r="G95" s="26"/>
      <c r="H95" s="26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1:68" ht="12.75">
      <c r="A96" s="2"/>
      <c r="B96" s="2"/>
      <c r="C96" s="26"/>
      <c r="D96" s="26"/>
      <c r="E96" s="26"/>
      <c r="F96" s="26"/>
      <c r="G96" s="26"/>
      <c r="H96" s="26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ht="12.75">
      <c r="A97" s="2"/>
      <c r="B97" s="2"/>
      <c r="C97" s="26"/>
      <c r="D97" s="26"/>
      <c r="E97" s="26"/>
      <c r="F97" s="26"/>
      <c r="G97" s="26"/>
      <c r="H97" s="26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ht="12.75">
      <c r="A98" s="2"/>
      <c r="B98" s="2"/>
      <c r="C98" s="26"/>
      <c r="D98" s="26"/>
      <c r="E98" s="26"/>
      <c r="F98" s="26"/>
      <c r="G98" s="26"/>
      <c r="H98" s="2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ht="12.75">
      <c r="A99" s="2"/>
      <c r="B99" s="2"/>
      <c r="C99" s="26"/>
      <c r="D99" s="26"/>
      <c r="E99" s="26"/>
      <c r="F99" s="26"/>
      <c r="G99" s="26"/>
      <c r="H99" s="26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ht="12.75">
      <c r="A100" s="2"/>
      <c r="B100" s="2"/>
      <c r="C100" s="26"/>
      <c r="D100" s="26"/>
      <c r="E100" s="26"/>
      <c r="F100" s="26"/>
      <c r="G100" s="26"/>
      <c r="H100" s="26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68" ht="12.75">
      <c r="A101" s="2"/>
      <c r="B101" s="2"/>
      <c r="C101" s="26"/>
      <c r="D101" s="26"/>
      <c r="E101" s="26"/>
      <c r="F101" s="26"/>
      <c r="G101" s="26"/>
      <c r="H101" s="26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1:68" ht="12.75">
      <c r="A102" s="2"/>
      <c r="B102" s="2"/>
      <c r="C102" s="26"/>
      <c r="D102" s="26"/>
      <c r="E102" s="26"/>
      <c r="F102" s="26"/>
      <c r="G102" s="26"/>
      <c r="H102" s="2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1:68" ht="12.75">
      <c r="A103" s="2"/>
      <c r="B103" s="2"/>
      <c r="C103" s="26"/>
      <c r="D103" s="26"/>
      <c r="E103" s="26"/>
      <c r="F103" s="26"/>
      <c r="G103" s="26"/>
      <c r="H103" s="2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ht="12.75">
      <c r="A104" s="2"/>
      <c r="B104" s="2"/>
      <c r="C104" s="26"/>
      <c r="D104" s="26"/>
      <c r="E104" s="26"/>
      <c r="F104" s="26"/>
      <c r="G104" s="26"/>
      <c r="H104" s="26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ht="12.75">
      <c r="A105" s="2"/>
      <c r="B105" s="2"/>
      <c r="C105" s="26"/>
      <c r="D105" s="26"/>
      <c r="E105" s="26"/>
      <c r="F105" s="26"/>
      <c r="G105" s="26"/>
      <c r="H105" s="26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ht="12.75">
      <c r="A106" s="2"/>
      <c r="B106" s="2"/>
      <c r="C106" s="26"/>
      <c r="D106" s="26"/>
      <c r="E106" s="26"/>
      <c r="F106" s="26"/>
      <c r="G106" s="26"/>
      <c r="H106" s="2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68" ht="12.75">
      <c r="A107" s="2"/>
      <c r="B107" s="2"/>
      <c r="C107" s="26"/>
      <c r="D107" s="26"/>
      <c r="E107" s="26"/>
      <c r="F107" s="26"/>
      <c r="G107" s="26"/>
      <c r="H107" s="26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68" ht="12.75">
      <c r="A108" s="2"/>
      <c r="B108" s="2"/>
      <c r="C108" s="26"/>
      <c r="D108" s="26"/>
      <c r="E108" s="26"/>
      <c r="F108" s="26"/>
      <c r="G108" s="26"/>
      <c r="H108" s="26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68" ht="12.75">
      <c r="A109" s="2"/>
      <c r="B109" s="2"/>
      <c r="C109" s="26"/>
      <c r="D109" s="26"/>
      <c r="E109" s="26"/>
      <c r="F109" s="26"/>
      <c r="G109" s="26"/>
      <c r="H109" s="26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68" ht="12.75">
      <c r="A110" s="2"/>
      <c r="B110" s="2"/>
      <c r="C110" s="26"/>
      <c r="D110" s="26"/>
      <c r="E110" s="26"/>
      <c r="F110" s="26"/>
      <c r="G110" s="26"/>
      <c r="H110" s="26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ht="12.75">
      <c r="A111" s="2"/>
      <c r="B111" s="2"/>
      <c r="C111" s="26"/>
      <c r="D111" s="26"/>
      <c r="E111" s="26"/>
      <c r="F111" s="26"/>
      <c r="G111" s="26"/>
      <c r="H111" s="26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ht="12.75">
      <c r="A112" s="2"/>
      <c r="B112" s="2"/>
      <c r="C112" s="26"/>
      <c r="D112" s="26"/>
      <c r="E112" s="26"/>
      <c r="F112" s="26"/>
      <c r="G112" s="26"/>
      <c r="H112" s="26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ht="12.75">
      <c r="A113" s="2"/>
      <c r="B113" s="2"/>
      <c r="C113" s="26"/>
      <c r="D113" s="26"/>
      <c r="E113" s="26"/>
      <c r="F113" s="26"/>
      <c r="G113" s="26"/>
      <c r="H113" s="26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ht="12.75">
      <c r="A114" s="2"/>
      <c r="B114" s="2"/>
      <c r="C114" s="26"/>
      <c r="D114" s="26"/>
      <c r="E114" s="26"/>
      <c r="F114" s="26"/>
      <c r="G114" s="26"/>
      <c r="H114" s="26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ht="12.75">
      <c r="A115" s="2"/>
      <c r="B115" s="2"/>
      <c r="C115" s="26"/>
      <c r="D115" s="26"/>
      <c r="E115" s="26"/>
      <c r="F115" s="26"/>
      <c r="G115" s="26"/>
      <c r="H115" s="26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ht="12.75">
      <c r="A116" s="2"/>
      <c r="B116" s="2"/>
      <c r="C116" s="26"/>
      <c r="D116" s="26"/>
      <c r="E116" s="26"/>
      <c r="F116" s="26"/>
      <c r="G116" s="26"/>
      <c r="H116" s="26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ht="12.75">
      <c r="A117" s="2"/>
      <c r="B117" s="2"/>
      <c r="C117" s="26"/>
      <c r="D117" s="26"/>
      <c r="E117" s="26"/>
      <c r="F117" s="26"/>
      <c r="G117" s="26"/>
      <c r="H117" s="26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ht="12.75">
      <c r="A118" s="2"/>
      <c r="B118" s="2"/>
      <c r="C118" s="26"/>
      <c r="D118" s="26"/>
      <c r="E118" s="26"/>
      <c r="F118" s="26"/>
      <c r="G118" s="26"/>
      <c r="H118" s="26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ht="12.75">
      <c r="A119" s="2"/>
      <c r="B119" s="2"/>
      <c r="C119" s="26"/>
      <c r="D119" s="26"/>
      <c r="E119" s="26"/>
      <c r="F119" s="26"/>
      <c r="G119" s="26"/>
      <c r="H119" s="26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ht="12.75">
      <c r="A120" s="2"/>
      <c r="B120" s="2"/>
      <c r="C120" s="26"/>
      <c r="D120" s="26"/>
      <c r="E120" s="26"/>
      <c r="F120" s="26"/>
      <c r="G120" s="26"/>
      <c r="H120" s="26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ht="12.75">
      <c r="A121" s="2"/>
      <c r="B121" s="2"/>
      <c r="C121" s="26"/>
      <c r="D121" s="26"/>
      <c r="E121" s="26"/>
      <c r="F121" s="26"/>
      <c r="G121" s="26"/>
      <c r="H121" s="2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ht="12.75">
      <c r="A122" s="2"/>
      <c r="B122" s="2"/>
      <c r="C122" s="26"/>
      <c r="D122" s="26"/>
      <c r="E122" s="26"/>
      <c r="F122" s="26"/>
      <c r="G122" s="26"/>
      <c r="H122" s="26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ht="12.75">
      <c r="A123" s="2"/>
      <c r="B123" s="2"/>
      <c r="C123" s="26"/>
      <c r="D123" s="26"/>
      <c r="E123" s="26"/>
      <c r="F123" s="26"/>
      <c r="G123" s="26"/>
      <c r="H123" s="26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ht="12.75">
      <c r="A124" s="2"/>
      <c r="B124" s="2"/>
      <c r="C124" s="26"/>
      <c r="D124" s="26"/>
      <c r="E124" s="26"/>
      <c r="F124" s="26"/>
      <c r="G124" s="26"/>
      <c r="H124" s="26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ht="12.75">
      <c r="A125" s="2"/>
      <c r="B125" s="2"/>
      <c r="C125" s="26"/>
      <c r="D125" s="26"/>
      <c r="E125" s="26"/>
      <c r="F125" s="26"/>
      <c r="G125" s="26"/>
      <c r="H125" s="26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ht="12.75">
      <c r="A126" s="2"/>
      <c r="B126" s="2"/>
      <c r="C126" s="26"/>
      <c r="D126" s="26"/>
      <c r="E126" s="26"/>
      <c r="F126" s="26"/>
      <c r="G126" s="26"/>
      <c r="H126" s="26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ht="12.75">
      <c r="A127" s="2"/>
      <c r="B127" s="2"/>
      <c r="C127" s="26"/>
      <c r="D127" s="26"/>
      <c r="E127" s="26"/>
      <c r="F127" s="26"/>
      <c r="G127" s="26"/>
      <c r="H127" s="26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ht="12.75">
      <c r="A128" s="2"/>
      <c r="B128" s="2"/>
      <c r="C128" s="26"/>
      <c r="D128" s="26"/>
      <c r="E128" s="26"/>
      <c r="F128" s="26"/>
      <c r="G128" s="26"/>
      <c r="H128" s="26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ht="12.75">
      <c r="A129" s="2"/>
      <c r="B129" s="2"/>
      <c r="C129" s="26"/>
      <c r="D129" s="26"/>
      <c r="E129" s="26"/>
      <c r="F129" s="26"/>
      <c r="G129" s="26"/>
      <c r="H129" s="26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ht="12.75">
      <c r="A130" s="2"/>
      <c r="B130" s="2"/>
      <c r="C130" s="26"/>
      <c r="D130" s="26"/>
      <c r="E130" s="26"/>
      <c r="F130" s="26"/>
      <c r="G130" s="26"/>
      <c r="H130" s="26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ht="12.75">
      <c r="A131" s="2"/>
      <c r="B131" s="2"/>
      <c r="C131" s="26"/>
      <c r="D131" s="26"/>
      <c r="E131" s="26"/>
      <c r="F131" s="26"/>
      <c r="G131" s="26"/>
      <c r="H131" s="26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ht="12.75">
      <c r="A132" s="2"/>
      <c r="B132" s="2"/>
      <c r="C132" s="26"/>
      <c r="D132" s="26"/>
      <c r="E132" s="26"/>
      <c r="F132" s="26"/>
      <c r="G132" s="26"/>
      <c r="H132" s="2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1:68" ht="12.75">
      <c r="A133" s="2"/>
      <c r="B133" s="2"/>
      <c r="C133" s="26"/>
      <c r="D133" s="26"/>
      <c r="E133" s="26"/>
      <c r="F133" s="26"/>
      <c r="G133" s="26"/>
      <c r="H133" s="26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</row>
    <row r="134" spans="1:68" ht="12.75">
      <c r="A134" s="2"/>
      <c r="B134" s="2"/>
      <c r="C134" s="26"/>
      <c r="D134" s="26"/>
      <c r="E134" s="26"/>
      <c r="F134" s="26"/>
      <c r="G134" s="26"/>
      <c r="H134" s="2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ht="12.75">
      <c r="A135" s="2"/>
      <c r="B135" s="2"/>
      <c r="C135" s="26"/>
      <c r="D135" s="26"/>
      <c r="E135" s="26"/>
      <c r="F135" s="26"/>
      <c r="G135" s="26"/>
      <c r="H135" s="26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ht="12.75">
      <c r="A136" s="2"/>
      <c r="B136" s="2"/>
      <c r="C136" s="26"/>
      <c r="D136" s="26"/>
      <c r="E136" s="26"/>
      <c r="F136" s="26"/>
      <c r="G136" s="26"/>
      <c r="H136" s="26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1:68" ht="12.75">
      <c r="A137" s="2"/>
      <c r="B137" s="2"/>
      <c r="C137" s="26"/>
      <c r="D137" s="26"/>
      <c r="E137" s="26"/>
      <c r="F137" s="26"/>
      <c r="G137" s="26"/>
      <c r="H137" s="26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</row>
    <row r="138" spans="1:68" ht="12.75">
      <c r="A138" s="2"/>
      <c r="B138" s="2"/>
      <c r="C138" s="26"/>
      <c r="D138" s="26"/>
      <c r="E138" s="26"/>
      <c r="F138" s="26"/>
      <c r="G138" s="26"/>
      <c r="H138" s="26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ht="12.75">
      <c r="A139" s="2"/>
      <c r="B139" s="2"/>
      <c r="C139" s="26"/>
      <c r="D139" s="26"/>
      <c r="E139" s="26"/>
      <c r="F139" s="26"/>
      <c r="G139" s="26"/>
      <c r="H139" s="26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ht="12.75">
      <c r="A140" s="2"/>
      <c r="B140" s="2"/>
      <c r="C140" s="26"/>
      <c r="D140" s="26"/>
      <c r="E140" s="26"/>
      <c r="F140" s="26"/>
      <c r="G140" s="26"/>
      <c r="H140" s="26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1:68" ht="12.75">
      <c r="A141" s="2"/>
      <c r="B141" s="2"/>
      <c r="C141" s="26"/>
      <c r="D141" s="26"/>
      <c r="E141" s="26"/>
      <c r="F141" s="26"/>
      <c r="G141" s="26"/>
      <c r="H141" s="26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</row>
    <row r="142" spans="1:68" ht="12.75">
      <c r="A142" s="2"/>
      <c r="B142" s="2"/>
      <c r="C142" s="26"/>
      <c r="D142" s="26"/>
      <c r="E142" s="26"/>
      <c r="F142" s="26"/>
      <c r="G142" s="26"/>
      <c r="H142" s="26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ht="12.75">
      <c r="A143" s="2"/>
      <c r="B143" s="2"/>
      <c r="C143" s="26"/>
      <c r="D143" s="26"/>
      <c r="E143" s="26"/>
      <c r="F143" s="26"/>
      <c r="G143" s="26"/>
      <c r="H143" s="26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68" ht="12.75">
      <c r="A144" s="2"/>
      <c r="B144" s="2"/>
      <c r="C144" s="26"/>
      <c r="D144" s="26"/>
      <c r="E144" s="26"/>
      <c r="F144" s="26"/>
      <c r="G144" s="26"/>
      <c r="H144" s="26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</row>
    <row r="145" spans="1:68" ht="12.75">
      <c r="A145" s="2"/>
      <c r="B145" s="2"/>
      <c r="C145" s="26"/>
      <c r="D145" s="26"/>
      <c r="E145" s="26"/>
      <c r="F145" s="26"/>
      <c r="G145" s="26"/>
      <c r="H145" s="26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</row>
    <row r="146" spans="1:68" ht="12.75">
      <c r="A146" s="2"/>
      <c r="B146" s="2"/>
      <c r="C146" s="26"/>
      <c r="D146" s="26"/>
      <c r="E146" s="26"/>
      <c r="F146" s="26"/>
      <c r="G146" s="26"/>
      <c r="H146" s="26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ht="12.75">
      <c r="A147" s="2"/>
      <c r="B147" s="2"/>
      <c r="C147" s="26"/>
      <c r="D147" s="26"/>
      <c r="E147" s="26"/>
      <c r="F147" s="26"/>
      <c r="G147" s="26"/>
      <c r="H147" s="26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68" ht="12.75">
      <c r="A148" s="2"/>
      <c r="B148" s="2"/>
      <c r="C148" s="26"/>
      <c r="D148" s="26"/>
      <c r="E148" s="26"/>
      <c r="F148" s="26"/>
      <c r="G148" s="26"/>
      <c r="H148" s="26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</row>
    <row r="149" spans="1:68" ht="12.75">
      <c r="A149" s="2"/>
      <c r="B149" s="2"/>
      <c r="C149" s="26"/>
      <c r="D149" s="26"/>
      <c r="E149" s="26"/>
      <c r="F149" s="26"/>
      <c r="G149" s="26"/>
      <c r="H149" s="26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</row>
    <row r="150" spans="1:68" ht="12.75">
      <c r="A150" s="2"/>
      <c r="B150" s="2"/>
      <c r="C150" s="26"/>
      <c r="D150" s="26"/>
      <c r="E150" s="26"/>
      <c r="F150" s="26"/>
      <c r="G150" s="26"/>
      <c r="H150" s="26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</row>
    <row r="151" spans="1:68" ht="12.75">
      <c r="A151" s="2"/>
      <c r="B151" s="2"/>
      <c r="C151" s="26"/>
      <c r="D151" s="26"/>
      <c r="E151" s="26"/>
      <c r="F151" s="26"/>
      <c r="G151" s="26"/>
      <c r="H151" s="26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1:68" ht="12.75">
      <c r="A152" s="2"/>
      <c r="B152" s="2"/>
      <c r="C152" s="26"/>
      <c r="D152" s="26"/>
      <c r="E152" s="26"/>
      <c r="F152" s="26"/>
      <c r="G152" s="26"/>
      <c r="H152" s="26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1:68" ht="12.75">
      <c r="A153" s="2"/>
      <c r="B153" s="2"/>
      <c r="C153" s="26"/>
      <c r="D153" s="26"/>
      <c r="E153" s="26"/>
      <c r="F153" s="26"/>
      <c r="G153" s="26"/>
      <c r="H153" s="26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 ht="12.75">
      <c r="A154" s="2"/>
      <c r="B154" s="2"/>
      <c r="C154" s="26"/>
      <c r="D154" s="26"/>
      <c r="E154" s="26"/>
      <c r="F154" s="26"/>
      <c r="G154" s="26"/>
      <c r="H154" s="26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:68" ht="12.75">
      <c r="A155" s="2"/>
      <c r="B155" s="2"/>
      <c r="C155" s="26"/>
      <c r="D155" s="26"/>
      <c r="E155" s="26"/>
      <c r="F155" s="26"/>
      <c r="G155" s="26"/>
      <c r="H155" s="26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:68" ht="12.75">
      <c r="A156" s="2"/>
      <c r="B156" s="2"/>
      <c r="C156" s="26"/>
      <c r="D156" s="26"/>
      <c r="E156" s="26"/>
      <c r="F156" s="26"/>
      <c r="G156" s="26"/>
      <c r="H156" s="26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:68" ht="12.75">
      <c r="A157" s="2"/>
      <c r="B157" s="2"/>
      <c r="C157" s="26"/>
      <c r="D157" s="26"/>
      <c r="E157" s="26"/>
      <c r="F157" s="26"/>
      <c r="G157" s="26"/>
      <c r="H157" s="26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:68" ht="12.75">
      <c r="A158" s="2"/>
      <c r="B158" s="2"/>
      <c r="C158" s="26"/>
      <c r="D158" s="26"/>
      <c r="E158" s="26"/>
      <c r="F158" s="26"/>
      <c r="G158" s="26"/>
      <c r="H158" s="26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</row>
    <row r="159" spans="1:68" ht="12.75">
      <c r="A159" s="2"/>
      <c r="B159" s="2"/>
      <c r="C159" s="26"/>
      <c r="D159" s="26"/>
      <c r="E159" s="26"/>
      <c r="F159" s="26"/>
      <c r="G159" s="26"/>
      <c r="H159" s="26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:68" ht="12.75">
      <c r="A160" s="2"/>
      <c r="B160" s="2"/>
      <c r="C160" s="26"/>
      <c r="D160" s="26"/>
      <c r="E160" s="26"/>
      <c r="F160" s="26"/>
      <c r="G160" s="26"/>
      <c r="H160" s="26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:68" ht="12.75">
      <c r="A161" s="2"/>
      <c r="B161" s="2"/>
      <c r="C161" s="26"/>
      <c r="D161" s="26"/>
      <c r="E161" s="26"/>
      <c r="F161" s="26"/>
      <c r="G161" s="26"/>
      <c r="H161" s="26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:68" ht="12.75">
      <c r="A162" s="2"/>
      <c r="B162" s="2"/>
      <c r="C162" s="26"/>
      <c r="D162" s="26"/>
      <c r="E162" s="26"/>
      <c r="F162" s="26"/>
      <c r="G162" s="26"/>
      <c r="H162" s="26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1:68" ht="12.75">
      <c r="A163" s="2"/>
      <c r="B163" s="2"/>
      <c r="C163" s="26"/>
      <c r="D163" s="26"/>
      <c r="E163" s="26"/>
      <c r="F163" s="26"/>
      <c r="G163" s="26"/>
      <c r="H163" s="26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1:68" ht="12.75">
      <c r="A164" s="2"/>
      <c r="B164" s="2"/>
      <c r="C164" s="26"/>
      <c r="D164" s="26"/>
      <c r="E164" s="26"/>
      <c r="F164" s="26"/>
      <c r="G164" s="26"/>
      <c r="H164" s="26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1:68" ht="12.75">
      <c r="A165" s="2"/>
      <c r="B165" s="2"/>
      <c r="C165" s="26"/>
      <c r="D165" s="26"/>
      <c r="E165" s="26"/>
      <c r="F165" s="26"/>
      <c r="G165" s="26"/>
      <c r="H165" s="26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1:68" ht="12.75">
      <c r="A166" s="2"/>
      <c r="B166" s="2"/>
      <c r="C166" s="26"/>
      <c r="D166" s="26"/>
      <c r="E166" s="26"/>
      <c r="F166" s="26"/>
      <c r="G166" s="26"/>
      <c r="H166" s="26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1:68" ht="12.75">
      <c r="A167" s="2"/>
      <c r="B167" s="2"/>
      <c r="C167" s="26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9:68" ht="12.75"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9:68" ht="12.75"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9:68" ht="12.75"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</row>
    <row r="171" spans="9:68" ht="12.75"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</row>
    <row r="172" spans="9:68" ht="12.75"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</row>
    <row r="173" spans="9:68" ht="12.75"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</row>
    <row r="174" spans="9:68" ht="12.75"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9:68" ht="12.75"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9:68" ht="12.75"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</sheetData>
  <sheetProtection/>
  <mergeCells count="35">
    <mergeCell ref="A74:H74"/>
    <mergeCell ref="A75:H75"/>
    <mergeCell ref="A76:A77"/>
    <mergeCell ref="A5:H5"/>
    <mergeCell ref="A69:H69"/>
    <mergeCell ref="A19:H19"/>
    <mergeCell ref="A51:A53"/>
    <mergeCell ref="A58:H58"/>
    <mergeCell ref="A20:A22"/>
    <mergeCell ref="A35:A36"/>
    <mergeCell ref="A79:H79"/>
    <mergeCell ref="A46:A47"/>
    <mergeCell ref="A54:A55"/>
    <mergeCell ref="A37:A39"/>
    <mergeCell ref="A32:H32"/>
    <mergeCell ref="A65:H65"/>
    <mergeCell ref="A71:A72"/>
    <mergeCell ref="A70:H70"/>
    <mergeCell ref="A48:A50"/>
    <mergeCell ref="A59:H59"/>
    <mergeCell ref="D1:H1"/>
    <mergeCell ref="A10:H10"/>
    <mergeCell ref="A9:H9"/>
    <mergeCell ref="A8:H8"/>
    <mergeCell ref="A14:A16"/>
    <mergeCell ref="D6:G6"/>
    <mergeCell ref="H6:H7"/>
    <mergeCell ref="B2:H2"/>
    <mergeCell ref="B3:H3"/>
    <mergeCell ref="C4:H4"/>
    <mergeCell ref="A6:A7"/>
    <mergeCell ref="B6:B7"/>
    <mergeCell ref="C6:C7"/>
    <mergeCell ref="A18:H18"/>
    <mergeCell ref="A11:A13"/>
  </mergeCells>
  <printOptions/>
  <pageMargins left="0.71" right="0.1968503937007874" top="0.1968503937007874" bottom="0.1968503937007874" header="0" footer="0"/>
  <pageSetup fitToHeight="6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экономике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Линчевская Н.В.</dc:creator>
  <cp:keywords/>
  <dc:description/>
  <cp:lastModifiedBy>zaytseva</cp:lastModifiedBy>
  <cp:lastPrinted>2019-03-11T05:46:02Z</cp:lastPrinted>
  <dcterms:created xsi:type="dcterms:W3CDTF">2009-08-28T11:57:52Z</dcterms:created>
  <dcterms:modified xsi:type="dcterms:W3CDTF">2019-03-11T05:46:05Z</dcterms:modified>
  <cp:category/>
  <cp:version/>
  <cp:contentType/>
  <cp:contentStatus/>
</cp:coreProperties>
</file>